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/>
  <xr:revisionPtr revIDLastSave="0" documentId="13_ncr:1_{871E7768-F6FC-4C89-9095-6BC31AB93118}" xr6:coauthVersionLast="47" xr6:coauthVersionMax="47" xr10:uidLastSave="{00000000-0000-0000-0000-000000000000}"/>
  <bookViews>
    <workbookView xWindow="-120" yWindow="-120" windowWidth="24240" windowHeight="13140" tabRatio="911" firstSheet="1" activeTab="1" xr2:uid="{00000000-000D-0000-FFFF-FFFF00000000}"/>
  </bookViews>
  <sheets>
    <sheet name="Service invoice" sheetId="11" state="hidden" r:id="rId1"/>
    <sheet name="1" sheetId="14" r:id="rId2"/>
  </sheets>
  <externalReferences>
    <externalReference r:id="rId3"/>
  </externalReferences>
  <definedNames>
    <definedName name="AnnualCashFlowToDate" localSheetId="1">#REF!-#REF!-#REF!-#REF!</definedName>
    <definedName name="AnnualCashFlowToDate">#REF!-#REF!-#REF!-#REF!</definedName>
    <definedName name="BillName" localSheetId="1">'[1]Service invoice'!#REF!</definedName>
    <definedName name="BillName">'Service invoice'!#REF!</definedName>
    <definedName name="ColumnTitle1" localSheetId="1">'1'!$G$4</definedName>
    <definedName name="ColumnTitle1" localSheetId="0">'Service invoice'!$B$11</definedName>
    <definedName name="ColumnTitle1">#REF!</definedName>
    <definedName name="ColumnTitleRegion1..B6.1" localSheetId="1">'1'!$C$4</definedName>
    <definedName name="ColumnTitleRegion1..B6.1">#REF!</definedName>
    <definedName name="ColumnTitleRegion1..E8.4">#REF!</definedName>
    <definedName name="ColumnTitleRegion1..G6.1" localSheetId="1">'[1]Service invoice'!#REF!</definedName>
    <definedName name="ColumnTitleRegion1..G6.1">'Service invoice'!#REF!</definedName>
    <definedName name="ColumnTitleRegion10..B24.1" localSheetId="1">'1'!#REF!</definedName>
    <definedName name="ColumnTitleRegion10..B24.1">#REF!</definedName>
    <definedName name="ColumnTitleRegion11..B26.1" localSheetId="1">'1'!#REF!</definedName>
    <definedName name="ColumnTitleRegion11..B26.1">#REF!</definedName>
    <definedName name="ColumnTitleRegion12..B28.1" localSheetId="1">'1'!#REF!</definedName>
    <definedName name="ColumnTitleRegion12..B28.1">#REF!</definedName>
    <definedName name="ColumnTitleRegion13..B30.1" localSheetId="1">'1'!#REF!</definedName>
    <definedName name="ColumnTitleRegion13..B30.1">#REF!</definedName>
    <definedName name="ColumnTitleRegion14..D33" localSheetId="1">'1'!#REF!</definedName>
    <definedName name="ColumnTitleRegion14..D33">#REF!</definedName>
    <definedName name="ColumnTitleRegion2..B8.1" localSheetId="1">'1'!#REF!</definedName>
    <definedName name="ColumnTitleRegion2..B8.1">#REF!</definedName>
    <definedName name="ColumnTitleRegion3..B10.1" localSheetId="1">'1'!#REF!</definedName>
    <definedName name="ColumnTitleRegion3..B10.1">#REF!</definedName>
    <definedName name="ColumnTitleRegion4..B12.1" localSheetId="1">'1'!#REF!</definedName>
    <definedName name="ColumnTitleRegion4..B12.1">#REF!</definedName>
    <definedName name="ColumnTitleRegion5..B14.1" localSheetId="1">'1'!#REF!</definedName>
    <definedName name="ColumnTitleRegion5..B14.1">#REF!</definedName>
    <definedName name="ColumnTitleRegion6..B16.1" localSheetId="1">'1'!#REF!</definedName>
    <definedName name="ColumnTitleRegion6..B16.1">#REF!</definedName>
    <definedName name="ColumnTitleRegion7..B18.1" localSheetId="1">'1'!#REF!</definedName>
    <definedName name="ColumnTitleRegion7..B18.1">#REF!</definedName>
    <definedName name="ColumnTitleRegion8..B20.1" localSheetId="1">'1'!$C$16</definedName>
    <definedName name="ColumnTitleRegion8..B20.1">#REF!</definedName>
    <definedName name="ColumnTitleRegion9..B22.1" localSheetId="1">'1'!#REF!</definedName>
    <definedName name="ColumnTitleRegion9..B22.1">#REF!</definedName>
    <definedName name="CompanyName">'Service invoice'!$B$2</definedName>
    <definedName name="CustomerLookup">#REF!</definedName>
    <definedName name="DailyCashFlow" localSheetId="1">SUM(#REF!)</definedName>
    <definedName name="DailyCashFlow">SUM(#REF!)</definedName>
    <definedName name="Deposit" localSheetId="1">'[1]Service invoice'!#REF!</definedName>
    <definedName name="Deposit">'Service invoice'!#REF!</definedName>
    <definedName name="InvoiceSubtotal" localSheetId="1">'[1]Service invoice'!#REF!</definedName>
    <definedName name="InvoiceSubtotal">'Service invoice'!#REF!</definedName>
    <definedName name="MonthlyCashFlowToDate">#REF!</definedName>
    <definedName name="Other" localSheetId="1">'1'!#REF!</definedName>
    <definedName name="Other">#REF!</definedName>
    <definedName name="_xlnm.Print_Area" localSheetId="1">'1'!$B$1:$K$19</definedName>
    <definedName name="_xlnm.Print_Area" localSheetId="0">'Service invoice'!$A$1:$H$176</definedName>
    <definedName name="_xlnm.Print_Titles" localSheetId="0">'Service invoice'!$11:$11</definedName>
    <definedName name="RowTitleRegion1..D2.2">#REF!</definedName>
    <definedName name="RowTitleRegion1..D2.3">#REF!</definedName>
    <definedName name="RowTitleRegion1..D2.4">#REF!</definedName>
    <definedName name="RowTitleRegion1..D2.5">#REF!</definedName>
    <definedName name="RowTitleRegion1..D2.6">#REF!</definedName>
    <definedName name="RowTitleRegion1..D2.7">#REF!</definedName>
    <definedName name="RowTitleRegion1..D2.8">#REF!</definedName>
    <definedName name="RowTitleRegion1..G35" localSheetId="1">'1'!$G$4:$K$19</definedName>
    <definedName name="RowTitleRegion1..G35">#REF!</definedName>
    <definedName name="RowTitleRegion1..H3" localSheetId="1">'[1]Service invoice'!#REF!</definedName>
    <definedName name="RowTitleRegion1..H3">'Service invoice'!#REF!</definedName>
    <definedName name="RowTitleRegion1..I1">#REF!</definedName>
    <definedName name="RowTitleRegion2..C4.2">#REF!</definedName>
    <definedName name="RowTitleRegion2..C8" localSheetId="1">'[1]Service invoice'!#REF!</definedName>
    <definedName name="RowTitleRegion2..C8">'Service invoice'!#REF!</definedName>
    <definedName name="RowTitleRegion3..E8" localSheetId="1">'[1]Service invoice'!#REF!</definedName>
    <definedName name="RowTitleRegion3..E8">'Service invoice'!#REF!</definedName>
    <definedName name="RowTitleRegion3..G4.2">#REF!</definedName>
    <definedName name="RowTitleRegion4..H18" localSheetId="1">'[1]Service invoice'!#REF!</definedName>
    <definedName name="RowTitleRegion4..H18">'Service invoice'!#REF!</definedName>
    <definedName name="RowTitleRegion4..K4.2">#REF!</definedName>
    <definedName name="RowTitleRegion5..O4.2">#REF!</definedName>
    <definedName name="RowTitleRegion6..C6.2">#REF!</definedName>
    <definedName name="RowTitleRegion7..G6.2">#REF!</definedName>
    <definedName name="RowTitleRegion8..K6.2">#REF!</definedName>
    <definedName name="RowTitleRegion9..O6.2">#REF!</definedName>
    <definedName name="Subtotal" localSheetId="1">'1'!$G$4:$K$19</definedName>
    <definedName name="Subtotal">#REF!</definedName>
    <definedName name="TaxRate" localSheetId="1">'1'!#REF!</definedName>
    <definedName name="TaxRate">#REF!</definedName>
    <definedName name="Title2">#REF!</definedName>
    <definedName name="Title3">#REF!</definedName>
    <definedName name="Title4">#REF!</definedName>
    <definedName name="Title5">#REF!</definedName>
    <definedName name="Title6">#REF!</definedName>
    <definedName name="Title7">#REF!</definedName>
    <definedName name="Type8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4" l="1"/>
  <c r="D6" i="11" l="1"/>
  <c r="D7" i="11"/>
  <c r="D8" i="11"/>
  <c r="I175" i="11"/>
  <c r="I176" i="11"/>
  <c r="I174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55" i="11"/>
  <c r="E6" i="11"/>
  <c r="E7" i="11"/>
  <c r="E8" i="11"/>
  <c r="I145" i="11"/>
  <c r="I146" i="11"/>
  <c r="I147" i="11"/>
  <c r="I148" i="11"/>
  <c r="I149" i="11"/>
  <c r="I150" i="11"/>
  <c r="I151" i="11"/>
  <c r="I152" i="11"/>
  <c r="I153" i="11"/>
  <c r="I154" i="11"/>
  <c r="I144" i="11"/>
  <c r="I134" i="11"/>
  <c r="I135" i="11"/>
  <c r="I136" i="11"/>
  <c r="I137" i="11"/>
  <c r="I138" i="11"/>
  <c r="I139" i="11"/>
  <c r="I140" i="11"/>
  <c r="I141" i="11"/>
  <c r="I142" i="11"/>
  <c r="I143" i="11"/>
  <c r="I133" i="11"/>
  <c r="I128" i="11"/>
  <c r="I129" i="11"/>
  <c r="I130" i="11"/>
  <c r="I131" i="11"/>
  <c r="I132" i="11"/>
  <c r="I127" i="11"/>
  <c r="I123" i="11"/>
  <c r="I124" i="11"/>
  <c r="I125" i="11"/>
  <c r="I126" i="11"/>
  <c r="E5" i="11"/>
  <c r="D5" i="11"/>
  <c r="I112" i="11"/>
  <c r="I113" i="11"/>
  <c r="I114" i="11"/>
  <c r="I115" i="11"/>
  <c r="I116" i="11"/>
  <c r="I117" i="11"/>
  <c r="I118" i="11"/>
  <c r="I119" i="11"/>
  <c r="I120" i="11"/>
  <c r="I121" i="11"/>
  <c r="I122" i="11"/>
  <c r="I111" i="11"/>
  <c r="I101" i="11"/>
  <c r="I102" i="11"/>
  <c r="I103" i="11"/>
  <c r="I104" i="11"/>
  <c r="I105" i="11"/>
  <c r="I106" i="11"/>
  <c r="I107" i="11"/>
  <c r="I108" i="11"/>
  <c r="I109" i="11"/>
  <c r="I110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F7" i="11" l="1"/>
  <c r="F8" i="11"/>
  <c r="F6" i="11"/>
  <c r="F5" i="11"/>
  <c r="E9" i="11"/>
  <c r="H8" i="11"/>
  <c r="H7" i="11"/>
  <c r="H6" i="11"/>
  <c r="G5" i="11"/>
  <c r="G7" i="11"/>
  <c r="D9" i="11"/>
  <c r="G8" i="11"/>
  <c r="G6" i="11"/>
  <c r="H5" i="11"/>
  <c r="F9" i="11" l="1"/>
  <c r="H9" i="11"/>
  <c r="G9" i="11"/>
</calcChain>
</file>

<file path=xl/sharedStrings.xml><?xml version="1.0" encoding="utf-8"?>
<sst xmlns="http://schemas.openxmlformats.org/spreadsheetml/2006/main" count="878" uniqueCount="140">
  <si>
    <t>ردیف</t>
  </si>
  <si>
    <t xml:space="preserve">گزارش هزینه های دفتر طراحی </t>
  </si>
  <si>
    <t xml:space="preserve">نام دفتر طراحی </t>
  </si>
  <si>
    <t>تعداد پروژه ها</t>
  </si>
  <si>
    <t>هزینه کل ناظرین</t>
  </si>
  <si>
    <t xml:space="preserve">هزینه کل نقشه برداران </t>
  </si>
  <si>
    <t>مجموع</t>
  </si>
  <si>
    <t>دفتر مصطفی کریمی</t>
  </si>
  <si>
    <t>دفتر رستگار</t>
  </si>
  <si>
    <t>دفتر معین ابراهیمی</t>
  </si>
  <si>
    <t xml:space="preserve">نام پروژه </t>
  </si>
  <si>
    <t xml:space="preserve">نقش همکاری </t>
  </si>
  <si>
    <t>عامل</t>
  </si>
  <si>
    <t>هزینه</t>
  </si>
  <si>
    <t xml:space="preserve">دفتر طراحی </t>
  </si>
  <si>
    <t>نقش</t>
  </si>
  <si>
    <t>هوتن 75-76</t>
  </si>
  <si>
    <t>طراح عمران</t>
  </si>
  <si>
    <t>طراح معماری</t>
  </si>
  <si>
    <t>طراح برق</t>
  </si>
  <si>
    <t>طراح مکانیک</t>
  </si>
  <si>
    <t>شهرساز</t>
  </si>
  <si>
    <t>ناظر عمران</t>
  </si>
  <si>
    <t xml:space="preserve">ایرج رحیمی </t>
  </si>
  <si>
    <t>ناظر معماری</t>
  </si>
  <si>
    <t>سید مریم کاظمی</t>
  </si>
  <si>
    <t>ناظر برق</t>
  </si>
  <si>
    <t>خسروپرویز قنبری</t>
  </si>
  <si>
    <t>ناظر مکانیک</t>
  </si>
  <si>
    <t>یوصف صادقی</t>
  </si>
  <si>
    <t>ناظر هماهنگ کننده</t>
  </si>
  <si>
    <t>نقشه بردار</t>
  </si>
  <si>
    <t>عباس رضایی</t>
  </si>
  <si>
    <t>هوتن 79-80</t>
  </si>
  <si>
    <t>معصومه شفیعی</t>
  </si>
  <si>
    <t>فتانه توکلی</t>
  </si>
  <si>
    <t>فاطمه قادری</t>
  </si>
  <si>
    <t>فتح اله جوتدیان</t>
  </si>
  <si>
    <t>احمد صالحی</t>
  </si>
  <si>
    <t>هوتن 81</t>
  </si>
  <si>
    <t>احسان اسمعیلی نجار</t>
  </si>
  <si>
    <t>نورا جمشیدی</t>
  </si>
  <si>
    <t>رامین رستگار</t>
  </si>
  <si>
    <t>فتح اله جوادیان</t>
  </si>
  <si>
    <t>سهراب میرزایی</t>
  </si>
  <si>
    <t>هوتن 86-87</t>
  </si>
  <si>
    <t>حسین آصفی</t>
  </si>
  <si>
    <t>رفیده قاضی زاده</t>
  </si>
  <si>
    <t>رجبعلی طالبیان</t>
  </si>
  <si>
    <t>محمد علی مریخی</t>
  </si>
  <si>
    <t>شاهین صادقی</t>
  </si>
  <si>
    <t>هوتن 88</t>
  </si>
  <si>
    <t>ورسک سازه سوادکوه</t>
  </si>
  <si>
    <t>سارا یعقوبیان</t>
  </si>
  <si>
    <t>مهدی عزیزی</t>
  </si>
  <si>
    <t>پارسا قنبر نیا</t>
  </si>
  <si>
    <t>ندا رنجبر</t>
  </si>
  <si>
    <t>هوتن 89</t>
  </si>
  <si>
    <t>رضا هاشمیان</t>
  </si>
  <si>
    <t>کورس دادو</t>
  </si>
  <si>
    <t>بشیر برار پور</t>
  </si>
  <si>
    <t>مرتضی محدث نیا</t>
  </si>
  <si>
    <t>محسن رضایی</t>
  </si>
  <si>
    <t>هوتن 92</t>
  </si>
  <si>
    <t>نیما امینی</t>
  </si>
  <si>
    <t>احسان حق نظر</t>
  </si>
  <si>
    <t>محمد مهدی قلی نژاد</t>
  </si>
  <si>
    <t>هوتن 96</t>
  </si>
  <si>
    <t>اصغر خدادای</t>
  </si>
  <si>
    <t>سید حین حسینیان</t>
  </si>
  <si>
    <t>پارسا قنبرنیا</t>
  </si>
  <si>
    <t>کیوان خونچین</t>
  </si>
  <si>
    <t>شرح فعالیت</t>
  </si>
  <si>
    <t xml:space="preserve">سایر موارد : </t>
  </si>
  <si>
    <t>محمد خلیلی</t>
  </si>
  <si>
    <t>ربابه رعیت پرور</t>
  </si>
  <si>
    <t>نازنین زارع نژاد</t>
  </si>
  <si>
    <t>رضا شاه بابایی</t>
  </si>
  <si>
    <t>میثم مجاهد</t>
  </si>
  <si>
    <t>هوتن 85-84</t>
  </si>
  <si>
    <t>هوتن 83-82</t>
  </si>
  <si>
    <t xml:space="preserve">هزینه قطعی دفتر طراحی </t>
  </si>
  <si>
    <t>هزینه غیر قطعی دفتر طراحی</t>
  </si>
  <si>
    <t>وضعیت</t>
  </si>
  <si>
    <t>قطعی</t>
  </si>
  <si>
    <t>احتمالی</t>
  </si>
  <si>
    <t>عزیز اله محمد پور</t>
  </si>
  <si>
    <t>اسحق رضا زاده</t>
  </si>
  <si>
    <t>فردین علی زاده</t>
  </si>
  <si>
    <t>سعید آخوندی</t>
  </si>
  <si>
    <t>هوتن 91-90</t>
  </si>
  <si>
    <t>نورالدین حقی</t>
  </si>
  <si>
    <t>فایقه فتحی</t>
  </si>
  <si>
    <t>حسن کمالی</t>
  </si>
  <si>
    <t>هوتن 94-93</t>
  </si>
  <si>
    <t>علیرضا مشمولی</t>
  </si>
  <si>
    <t>امیر داود مرادی</t>
  </si>
  <si>
    <t>هوتن 95</t>
  </si>
  <si>
    <t>دفتر نوروزی</t>
  </si>
  <si>
    <t>امیر عباس آقاگلی</t>
  </si>
  <si>
    <t>حسن حسینیان</t>
  </si>
  <si>
    <t>جعفر طیبی</t>
  </si>
  <si>
    <t>هوتن 97</t>
  </si>
  <si>
    <t>هوتن 99-98</t>
  </si>
  <si>
    <t>سید جواد طیبی</t>
  </si>
  <si>
    <t>کوروس دادو</t>
  </si>
  <si>
    <t>یوسف قنبری</t>
  </si>
  <si>
    <t>عبداله محمود نزاد</t>
  </si>
  <si>
    <t>رابابه رعیت پرور</t>
  </si>
  <si>
    <t>سعید رستمی</t>
  </si>
  <si>
    <t>سعید محمودی</t>
  </si>
  <si>
    <t>فرشاد بابایی</t>
  </si>
  <si>
    <t>مجموع هزینه های دفتر طراحی (تقریبی)</t>
  </si>
  <si>
    <t>توضیحات</t>
  </si>
  <si>
    <t>پیشرفت برنامه ای</t>
  </si>
  <si>
    <t>نیازمندی های مرتبط با تامین مصالح :</t>
  </si>
  <si>
    <t>مازاد</t>
  </si>
  <si>
    <t>پیشرفت واقعی</t>
  </si>
  <si>
    <t xml:space="preserve">پیشرفت فیزیکی کل پروژه:  </t>
  </si>
  <si>
    <t>پیشرفت فیزیکی آذر ماه:</t>
  </si>
  <si>
    <t>-</t>
  </si>
  <si>
    <t xml:space="preserve">اجرای کاشی و سرامیک طبقه اول </t>
  </si>
  <si>
    <t>اتمام آهن کشی آسانسور</t>
  </si>
  <si>
    <t>سنگ دیوار راه پله اول</t>
  </si>
  <si>
    <t>اجرای فوم بتن طبقات 4 و 5 و 6</t>
  </si>
  <si>
    <t>اجرای وال پست طبقه 7</t>
  </si>
  <si>
    <t>اجرای شیب بندی و ایزوگام طبقات 4 و 5 و 6</t>
  </si>
  <si>
    <t>اجرای دیوارچینی طبقه 7</t>
  </si>
  <si>
    <t>اجرای کاشی و سرامیک طبقه دوم</t>
  </si>
  <si>
    <t>اجرای سیمانکاری و نرمه کشی چاله آسانسور 1</t>
  </si>
  <si>
    <t>مشخصات پروژه 1</t>
  </si>
  <si>
    <r>
      <rPr>
        <b/>
        <sz val="12"/>
        <color theme="8"/>
        <rFont val="B Nazanin"/>
        <charset val="178"/>
      </rPr>
      <t>سرپرست پروژه</t>
    </r>
    <r>
      <rPr>
        <sz val="12"/>
        <color theme="8"/>
        <rFont val="B Nazanin"/>
        <charset val="178"/>
      </rPr>
      <t xml:space="preserve"> : مهندس</t>
    </r>
  </si>
  <si>
    <r>
      <rPr>
        <b/>
        <sz val="12"/>
        <color theme="8"/>
        <rFont val="B Nazanin"/>
        <charset val="178"/>
      </rPr>
      <t>تاریخ دریافت پروانه</t>
    </r>
    <r>
      <rPr>
        <sz val="12"/>
        <color theme="8"/>
        <rFont val="B Nazanin"/>
        <charset val="178"/>
      </rPr>
      <t xml:space="preserve"> : </t>
    </r>
  </si>
  <si>
    <r>
      <rPr>
        <b/>
        <sz val="12"/>
        <color theme="8"/>
        <rFont val="B Nazanin"/>
        <charset val="178"/>
      </rPr>
      <t>تاریخ شروع فاز ساخت</t>
    </r>
    <r>
      <rPr>
        <sz val="12"/>
        <color theme="8"/>
        <rFont val="B Nazanin"/>
        <charset val="178"/>
      </rPr>
      <t xml:space="preserve"> : </t>
    </r>
  </si>
  <si>
    <r>
      <rPr>
        <b/>
        <sz val="12"/>
        <color theme="8"/>
        <rFont val="B Nazanin"/>
        <charset val="178"/>
      </rPr>
      <t>تاریخ تحویل پروژه</t>
    </r>
    <r>
      <rPr>
        <sz val="12"/>
        <color theme="8"/>
        <rFont val="B Nazanin"/>
        <charset val="178"/>
      </rPr>
      <t xml:space="preserve"> : </t>
    </r>
  </si>
  <si>
    <r>
      <rPr>
        <b/>
        <sz val="12"/>
        <color theme="8"/>
        <rFont val="B Nazanin"/>
        <charset val="178"/>
      </rPr>
      <t>تاریخ پیش بینی پروژه</t>
    </r>
    <r>
      <rPr>
        <sz val="12"/>
        <color theme="8"/>
        <rFont val="B Nazanin"/>
        <charset val="178"/>
      </rPr>
      <t xml:space="preserve">: </t>
    </r>
  </si>
  <si>
    <r>
      <rPr>
        <b/>
        <sz val="12"/>
        <color theme="8"/>
        <rFont val="B Nazanin"/>
        <charset val="178"/>
      </rPr>
      <t>تعداد طبقات:</t>
    </r>
    <r>
      <rPr>
        <sz val="12"/>
        <color theme="8"/>
        <rFont val="B Nazanin"/>
        <charset val="178"/>
      </rPr>
      <t xml:space="preserve"> </t>
    </r>
  </si>
  <si>
    <r>
      <rPr>
        <b/>
        <sz val="12"/>
        <color theme="8"/>
        <rFont val="B Nazanin"/>
        <charset val="178"/>
      </rPr>
      <t>تعداد واحد:</t>
    </r>
    <r>
      <rPr>
        <sz val="12"/>
        <color theme="8"/>
        <rFont val="B Nazanin"/>
        <charset val="178"/>
      </rPr>
      <t xml:space="preserve"> </t>
    </r>
  </si>
  <si>
    <r>
      <rPr>
        <b/>
        <sz val="12"/>
        <color theme="8"/>
        <rFont val="B Nazanin"/>
        <charset val="178"/>
      </rPr>
      <t>متراژ:</t>
    </r>
    <r>
      <rPr>
        <sz val="12"/>
        <color theme="8"/>
        <rFont val="B Nazanin"/>
        <charset val="178"/>
      </rPr>
      <t xml:space="preserve"> </t>
    </r>
  </si>
  <si>
    <t xml:space="preserve">گزارش عملکرد ماهانه پروژه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</si>
</sst>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  <numFmt numFmtId="165" formatCode="[&lt;=9999999]###\-####;###\-###\-####"/>
    <numFmt numFmtId="166" formatCode="_(* #,##0_);_(* \(#,##0\);_(* &quot;-&quot;??_);_(@_)"/>
  </numFmts>
  <fonts count="61">
    <font>
      <sz val="11"/>
      <color theme="1"/>
      <name val="Franklin Gothic Book"/>
      <family val="2"/>
      <scheme val="minor"/>
    </font>
    <font>
      <sz val="18"/>
      <color theme="1" tint="0.24994659260841701"/>
      <name val="Constantia"/>
      <family val="2"/>
      <scheme val="major"/>
    </font>
    <font>
      <sz val="11"/>
      <color theme="1" tint="0.2499465926084170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9"/>
      <color theme="3"/>
      <name val="Franklin Gothic Book"/>
      <family val="2"/>
      <scheme val="minor"/>
    </font>
    <font>
      <b/>
      <i/>
      <sz val="11"/>
      <color theme="3"/>
      <name val="Franklin Gothic Book"/>
      <family val="2"/>
      <scheme val="minor"/>
    </font>
    <font>
      <sz val="11"/>
      <color theme="4" tint="-0.24994659260841701"/>
      <name val="Franklin Gothic Book"/>
      <family val="2"/>
      <scheme val="minor"/>
    </font>
    <font>
      <sz val="11"/>
      <color theme="3" tint="0.24994659260841701"/>
      <name val="Franklin Gothic Book"/>
      <family val="2"/>
      <scheme val="minor"/>
    </font>
    <font>
      <sz val="12"/>
      <color theme="4" tint="-0.749992370372631"/>
      <name val="B Titr"/>
      <charset val="178"/>
    </font>
    <font>
      <sz val="14"/>
      <color theme="3"/>
      <name val="Franklin Gothic Book"/>
      <family val="2"/>
      <scheme val="minor"/>
    </font>
    <font>
      <sz val="18"/>
      <color rgb="FFCCA500"/>
      <name val="B Titr"/>
      <charset val="178"/>
    </font>
    <font>
      <sz val="12"/>
      <color theme="1"/>
      <name val="Franklin Gothic Book"/>
      <family val="2"/>
      <scheme val="minor"/>
    </font>
    <font>
      <sz val="25"/>
      <color theme="4"/>
      <name val="Constantia"/>
      <family val="2"/>
      <scheme val="major"/>
    </font>
    <font>
      <sz val="28"/>
      <color theme="1"/>
      <name val="Franklin Gothic Book"/>
      <family val="2"/>
      <scheme val="minor"/>
    </font>
    <font>
      <sz val="8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1"/>
      <color theme="3" tint="0.59996337778862885"/>
      <name val="Constantia"/>
      <family val="2"/>
      <scheme val="major"/>
    </font>
    <font>
      <sz val="14"/>
      <color theme="3"/>
      <name val="B Titr"/>
      <charset val="178"/>
    </font>
    <font>
      <sz val="11"/>
      <color theme="2"/>
      <name val="Constantia"/>
      <family val="2"/>
      <scheme val="major"/>
    </font>
    <font>
      <sz val="11"/>
      <name val="Franklin Gothic Book"/>
      <family val="2"/>
      <scheme val="minor"/>
    </font>
    <font>
      <sz val="14"/>
      <color rgb="FFFF0000"/>
      <name val="B Titr"/>
      <charset val="178"/>
    </font>
    <font>
      <b/>
      <sz val="15"/>
      <name val="Calibri"/>
      <family val="2"/>
    </font>
    <font>
      <b/>
      <sz val="14"/>
      <name val="B Titr"/>
      <charset val="178"/>
    </font>
    <font>
      <sz val="14"/>
      <color theme="3" tint="-0.499984740745262"/>
      <name val="Calibri"/>
      <family val="2"/>
    </font>
    <font>
      <sz val="14"/>
      <color theme="3" tint="-0.499984740745262"/>
      <name val="B Mitra"/>
      <charset val="178"/>
    </font>
    <font>
      <sz val="14"/>
      <color theme="3" tint="-0.499984740745262"/>
      <name val="B Koodak"/>
      <charset val="178"/>
    </font>
    <font>
      <b/>
      <sz val="28"/>
      <color theme="3" tint="-0.249977111117893"/>
      <name val="B Titr"/>
      <charset val="178"/>
    </font>
    <font>
      <sz val="14"/>
      <name val="Calibri"/>
      <family val="2"/>
    </font>
    <font>
      <sz val="12"/>
      <name val="B Titr"/>
      <charset val="178"/>
    </font>
    <font>
      <sz val="12"/>
      <color theme="3"/>
      <name val="B Titr"/>
      <charset val="178"/>
    </font>
    <font>
      <b/>
      <sz val="12"/>
      <name val="B Titr"/>
      <charset val="178"/>
    </font>
    <font>
      <b/>
      <sz val="20"/>
      <color theme="3"/>
      <name val="B Titr"/>
      <charset val="178"/>
    </font>
    <font>
      <b/>
      <sz val="1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B Titr"/>
      <charset val="178"/>
    </font>
    <font>
      <sz val="10"/>
      <name val="B Titr"/>
      <charset val="178"/>
    </font>
    <font>
      <b/>
      <sz val="14"/>
      <name val="B Nazanin"/>
      <charset val="178"/>
    </font>
    <font>
      <sz val="14"/>
      <color theme="0" tint="-0.249977111117893"/>
      <name val="B Mitra"/>
      <charset val="178"/>
    </font>
    <font>
      <b/>
      <sz val="16"/>
      <color theme="3" tint="0.89996032593768116"/>
      <name val="Franklin Gothic Book"/>
      <family val="2"/>
      <scheme val="minor"/>
    </font>
    <font>
      <b/>
      <sz val="24"/>
      <color theme="5" tint="-0.24994659260841701"/>
      <name val="Constantia"/>
      <family val="2"/>
      <scheme val="major"/>
    </font>
    <font>
      <b/>
      <sz val="14"/>
      <color theme="3" tint="0.24994659260841701"/>
      <name val="Constantia"/>
      <family val="2"/>
      <scheme val="major"/>
    </font>
    <font>
      <b/>
      <sz val="11"/>
      <color theme="3" tint="0.24994659260841701"/>
      <name val="Constantia"/>
      <family val="2"/>
      <scheme val="major"/>
    </font>
    <font>
      <b/>
      <sz val="10"/>
      <color theme="4" tint="-0.749992370372631"/>
      <name val="B Koodak"/>
      <charset val="178"/>
    </font>
    <font>
      <b/>
      <sz val="9"/>
      <color theme="4" tint="-0.749992370372631"/>
      <name val="B Titr"/>
      <charset val="178"/>
    </font>
    <font>
      <b/>
      <sz val="14"/>
      <color theme="5" tint="-0.249977111117893"/>
      <name val="B Titr"/>
      <charset val="178"/>
    </font>
    <font>
      <b/>
      <sz val="14"/>
      <color theme="1"/>
      <name val="Yekan Bakh FaNum"/>
    </font>
    <font>
      <sz val="14"/>
      <color theme="1"/>
      <name val="B Titr"/>
      <charset val="178"/>
    </font>
    <font>
      <b/>
      <sz val="12"/>
      <color theme="4" tint="-0.749992370372631"/>
      <name val="B Titr"/>
      <charset val="178"/>
    </font>
    <font>
      <sz val="12"/>
      <color theme="8"/>
      <name val="Yekan Bakh FaNum"/>
    </font>
    <font>
      <b/>
      <sz val="14"/>
      <color theme="1"/>
      <name val="B Titr"/>
      <charset val="178"/>
    </font>
    <font>
      <b/>
      <sz val="14"/>
      <color theme="4" tint="-0.89999084444715716"/>
      <name val="B Titr"/>
      <charset val="178"/>
    </font>
    <font>
      <b/>
      <sz val="18"/>
      <color theme="4" tint="-0.89999084444715716"/>
      <name val="B Titr"/>
      <charset val="178"/>
    </font>
    <font>
      <b/>
      <sz val="14"/>
      <color theme="1" tint="4.9989318521683403E-2"/>
      <name val="B Titr"/>
      <charset val="178"/>
    </font>
    <font>
      <b/>
      <sz val="12"/>
      <color theme="1"/>
      <name val="B Titr"/>
      <charset val="178"/>
    </font>
    <font>
      <b/>
      <sz val="18"/>
      <color theme="0"/>
      <name val="B Titr"/>
      <charset val="178"/>
    </font>
    <font>
      <b/>
      <sz val="12"/>
      <color theme="1"/>
      <name val="B Nazanin"/>
      <charset val="178"/>
    </font>
    <font>
      <sz val="12"/>
      <color theme="8"/>
      <name val="B Nazanin"/>
      <charset val="178"/>
    </font>
    <font>
      <b/>
      <sz val="12"/>
      <color theme="8"/>
      <name val="B Nazanin"/>
      <charset val="178"/>
    </font>
  </fonts>
  <fills count="2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lightUp">
        <fgColor theme="3" tint="0.89996032593768116"/>
        <bgColor indexed="65"/>
      </patternFill>
    </fill>
    <fill>
      <patternFill patternType="solid">
        <fgColor theme="4"/>
        <bgColor indexed="64"/>
      </patternFill>
    </fill>
    <fill>
      <patternFill patternType="lightUp">
        <fgColor theme="3" tint="0.89996032593768116"/>
        <bgColor theme="4"/>
      </patternFill>
    </fill>
    <fill>
      <patternFill patternType="lightUp">
        <fgColor theme="3" tint="0.89996032593768116"/>
        <bgColor auto="1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DF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lightUp">
        <fgColor theme="3" tint="0.89996032593768116"/>
        <bgColor rgb="FFFFFFCC"/>
      </patternFill>
    </fill>
    <fill>
      <patternFill patternType="lightUp">
        <fgColor theme="0"/>
        <bgColor theme="4"/>
      </patternFill>
    </fill>
    <fill>
      <patternFill patternType="lightUp">
        <fgColor theme="0" tint="-4.9989318521683403E-2"/>
        <bgColor rgb="FFFFC000"/>
      </patternFill>
    </fill>
    <fill>
      <patternFill patternType="lightUp">
        <fgColor theme="0" tint="-4.9989318521683403E-2"/>
        <bgColor rgb="FFFFFF00"/>
      </patternFill>
    </fill>
    <fill>
      <patternFill patternType="lightUp">
        <fgColor theme="0" tint="-4.9989318521683403E-2"/>
        <bgColor theme="6" tint="0.79998168889431442"/>
      </patternFill>
    </fill>
    <fill>
      <patternFill patternType="lightUp">
        <fgColor theme="3" tint="0.89992980742820516"/>
        <bgColor theme="6" tint="0.79998168889431442"/>
      </patternFill>
    </fill>
    <fill>
      <patternFill patternType="solid">
        <fgColor rgb="FF003192"/>
        <bgColor indexed="64"/>
      </patternFill>
    </fill>
    <fill>
      <patternFill patternType="lightUp">
        <fgColor theme="3" tint="0.89996032593768116"/>
        <bgColor theme="0"/>
      </patternFill>
    </fill>
  </fills>
  <borders count="4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3" tint="0.749961851863155"/>
      </top>
      <bottom/>
      <diagonal/>
    </border>
    <border>
      <left style="thick">
        <color theme="2"/>
      </left>
      <right/>
      <top/>
      <bottom/>
      <diagonal/>
    </border>
    <border>
      <left/>
      <right/>
      <top style="thin">
        <color theme="2"/>
      </top>
      <bottom/>
      <diagonal/>
    </border>
    <border>
      <left style="medium">
        <color rgb="FFF5F9FE"/>
      </left>
      <right/>
      <top style="thin">
        <color theme="4"/>
      </top>
      <bottom/>
      <diagonal/>
    </border>
    <border>
      <left/>
      <right/>
      <top/>
      <bottom style="thin">
        <color theme="3" tint="0.24994659260841701"/>
      </bottom>
      <diagonal/>
    </border>
    <border>
      <left/>
      <right/>
      <top/>
      <bottom style="dashed">
        <color theme="3" tint="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 style="thin">
        <color theme="5" tint="0.39997558519241921"/>
      </left>
      <right/>
      <top/>
      <bottom/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/>
      <right/>
      <top style="thin">
        <color theme="6" tint="-0.249977111117893"/>
      </top>
      <bottom/>
      <diagonal/>
    </border>
    <border>
      <left style="thin">
        <color theme="0"/>
      </left>
      <right/>
      <top style="thin">
        <color theme="6" tint="-0.249977111117893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/>
      <bottom/>
      <diagonal/>
    </border>
    <border>
      <left/>
      <right style="thin">
        <color theme="6" tint="-0.249977111117893"/>
      </right>
      <top/>
      <bottom/>
      <diagonal/>
    </border>
    <border>
      <left/>
      <right style="thin">
        <color theme="6" tint="-0.249977111117893"/>
      </right>
      <top/>
      <bottom style="thin">
        <color theme="4"/>
      </bottom>
      <diagonal/>
    </border>
    <border>
      <left style="medium">
        <color rgb="FFF5F9FE"/>
      </left>
      <right style="thin">
        <color theme="6" tint="-0.249977111117893"/>
      </right>
      <top style="thin">
        <color theme="4"/>
      </top>
      <bottom/>
      <diagonal/>
    </border>
    <border>
      <left style="thin">
        <color theme="0"/>
      </left>
      <right style="thin">
        <color theme="6" tint="-0.249977111117893"/>
      </right>
      <top style="thin">
        <color theme="0"/>
      </top>
      <bottom style="thin">
        <color theme="0"/>
      </bottom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/>
      <right/>
      <top/>
      <bottom style="thin">
        <color theme="6" tint="-0.249977111117893"/>
      </bottom>
      <diagonal/>
    </border>
    <border>
      <left style="thin">
        <color theme="0"/>
      </left>
      <right/>
      <top style="thin">
        <color theme="4"/>
      </top>
      <bottom style="thin">
        <color theme="6" tint="-0.249977111117893"/>
      </bottom>
      <diagonal/>
    </border>
    <border>
      <left style="medium">
        <color rgb="FFF5F9FE"/>
      </left>
      <right/>
      <top style="thin">
        <color theme="4"/>
      </top>
      <bottom style="thin">
        <color theme="6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6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6" tint="-0.249977111117893"/>
      </bottom>
      <diagonal/>
    </border>
    <border>
      <left style="thin">
        <color theme="0"/>
      </left>
      <right style="thin">
        <color theme="6" tint="-0.249977111117893"/>
      </right>
      <top style="thin">
        <color theme="0"/>
      </top>
      <bottom style="thin">
        <color theme="6" tint="-0.249977111117893"/>
      </bottom>
      <diagonal/>
    </border>
    <border>
      <left/>
      <right/>
      <top style="medium">
        <color theme="0"/>
      </top>
      <bottom style="thin">
        <color theme="6" tint="-0.249977111117893"/>
      </bottom>
      <diagonal/>
    </border>
  </borders>
  <cellStyleXfs count="36">
    <xf numFmtId="0" fontId="0" fillId="0" borderId="0">
      <alignment wrapText="1"/>
    </xf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>
      <alignment horizontal="left"/>
    </xf>
    <xf numFmtId="0" fontId="1" fillId="0" borderId="0" applyNumberFormat="0" applyFill="0" applyBorder="0" applyProtection="0">
      <alignment vertical="center"/>
    </xf>
    <xf numFmtId="14" fontId="3" fillId="0" borderId="0" applyFont="0" applyFill="0" applyBorder="0">
      <alignment horizontal="left" wrapText="1"/>
    </xf>
    <xf numFmtId="0" fontId="5" fillId="0" borderId="0">
      <alignment horizontal="left" vertical="center" wrapText="1" indent="1"/>
    </xf>
    <xf numFmtId="7" fontId="4" fillId="3" borderId="0" applyBorder="0" applyProtection="0">
      <alignment horizontal="right" vertical="center" indent="1"/>
    </xf>
    <xf numFmtId="7" fontId="6" fillId="0" borderId="0" applyFont="0" applyFill="0" applyBorder="0" applyProtection="0">
      <alignment horizontal="right" vertical="center" indent="1"/>
    </xf>
    <xf numFmtId="14" fontId="5" fillId="0" borderId="0" applyFont="0" applyFill="0" applyBorder="0">
      <alignment horizontal="left" vertical="center"/>
    </xf>
    <xf numFmtId="10" fontId="4" fillId="3" borderId="0" applyBorder="0" applyProtection="0">
      <alignment horizontal="right" vertical="center" indent="1"/>
    </xf>
    <xf numFmtId="1" fontId="6" fillId="0" borderId="0" applyFont="0" applyFill="0" applyBorder="0" applyProtection="0">
      <alignment horizontal="center" vertical="center"/>
    </xf>
    <xf numFmtId="0" fontId="8" fillId="0" borderId="0">
      <alignment horizontal="left" vertical="center"/>
    </xf>
    <xf numFmtId="0" fontId="7" fillId="6" borderId="0" applyNumberFormat="0" applyProtection="0">
      <alignment horizontal="left" vertical="center" wrapText="1"/>
    </xf>
    <xf numFmtId="0" fontId="9" fillId="0" borderId="0">
      <alignment horizontal="left" vertical="top" wrapText="1"/>
    </xf>
    <xf numFmtId="14" fontId="5" fillId="0" borderId="0" applyFont="0" applyFill="0" applyBorder="0">
      <alignment horizontal="left" vertical="top"/>
    </xf>
    <xf numFmtId="0" fontId="5" fillId="0" borderId="0" applyNumberFormat="0" applyFont="0" applyFill="0" applyBorder="0">
      <alignment horizontal="center" vertical="center"/>
    </xf>
    <xf numFmtId="0" fontId="9" fillId="0" borderId="2">
      <alignment vertical="top" wrapText="1"/>
    </xf>
    <xf numFmtId="0" fontId="14" fillId="0" borderId="0"/>
    <xf numFmtId="0" fontId="5" fillId="0" borderId="0" applyFill="0" applyBorder="0" applyProtection="0">
      <alignment horizontal="left" vertical="center" wrapText="1"/>
    </xf>
    <xf numFmtId="0" fontId="18" fillId="8" borderId="0" applyNumberFormat="0" applyBorder="0" applyProtection="0">
      <alignment horizontal="left" vertical="center" indent="1"/>
    </xf>
    <xf numFmtId="14" fontId="5" fillId="7" borderId="0" applyFont="0" applyFill="0" applyProtection="0">
      <alignment horizontal="right" vertical="center" indent="1"/>
    </xf>
    <xf numFmtId="0" fontId="20" fillId="8" borderId="0" applyNumberFormat="0" applyBorder="0" applyProtection="0">
      <alignment horizontal="left" vertical="center" wrapText="1" indent="1"/>
    </xf>
    <xf numFmtId="0" fontId="21" fillId="0" borderId="0" applyNumberFormat="0" applyFill="0" applyBorder="0" applyAlignment="0" applyProtection="0"/>
    <xf numFmtId="0" fontId="17" fillId="10" borderId="3" applyNumberFormat="0" applyAlignment="0" applyProtection="0"/>
    <xf numFmtId="43" fontId="5" fillId="0" borderId="0" applyFont="0" applyFill="0" applyBorder="0" applyAlignment="0" applyProtection="0"/>
    <xf numFmtId="0" fontId="5" fillId="7" borderId="0" applyNumberFormat="0" applyFont="0" applyFill="0" applyBorder="0" applyProtection="0">
      <alignment horizontal="right" vertical="center"/>
    </xf>
    <xf numFmtId="0" fontId="5" fillId="7" borderId="0" applyNumberFormat="0" applyFont="0" applyFill="0" applyBorder="0" applyProtection="0">
      <alignment horizontal="left" vertical="center" indent="1"/>
    </xf>
    <xf numFmtId="0" fontId="5" fillId="0" borderId="0" applyNumberFormat="0" applyFill="0" applyBorder="0" applyProtection="0">
      <alignment horizontal="left" vertical="center" indent="1"/>
    </xf>
    <xf numFmtId="0" fontId="41" fillId="17" borderId="0" applyNumberFormat="0" applyProtection="0">
      <alignment vertical="center"/>
    </xf>
    <xf numFmtId="0" fontId="21" fillId="12" borderId="0">
      <alignment vertical="center" wrapText="1"/>
    </xf>
    <xf numFmtId="0" fontId="42" fillId="17" borderId="0" applyNumberFormat="0" applyFill="0" applyProtection="0">
      <alignment horizontal="left" vertical="center"/>
    </xf>
    <xf numFmtId="0" fontId="43" fillId="0" borderId="6" applyNumberFormat="0" applyFill="0" applyProtection="0"/>
    <xf numFmtId="0" fontId="44" fillId="0" borderId="7" applyNumberFormat="0" applyFill="0" applyProtection="0">
      <alignment vertical="center"/>
    </xf>
  </cellStyleXfs>
  <cellXfs count="129">
    <xf numFmtId="0" fontId="0" fillId="0" borderId="0" xfId="0">
      <alignment wrapText="1"/>
    </xf>
    <xf numFmtId="0" fontId="5" fillId="0" borderId="0" xfId="8">
      <alignment horizontal="left" vertical="center" wrapText="1" indent="1"/>
    </xf>
    <xf numFmtId="7" fontId="0" fillId="0" borderId="0" xfId="10" applyFont="1" applyBorder="1">
      <alignment horizontal="right" vertical="center" indent="1"/>
    </xf>
    <xf numFmtId="7" fontId="0" fillId="0" borderId="0" xfId="10" applyFont="1">
      <alignment horizontal="right" vertical="center" indent="1"/>
    </xf>
    <xf numFmtId="0" fontId="11" fillId="0" borderId="0" xfId="18" applyFont="1" applyFill="1" applyBorder="1">
      <alignment horizontal="center" vertical="center"/>
    </xf>
    <xf numFmtId="0" fontId="13" fillId="0" borderId="0" xfId="19" applyFont="1" applyBorder="1" applyAlignment="1">
      <alignment vertical="center"/>
    </xf>
    <xf numFmtId="0" fontId="15" fillId="0" borderId="0" xfId="20" applyFont="1" applyAlignment="1">
      <alignment vertical="center"/>
    </xf>
    <xf numFmtId="14" fontId="10" fillId="4" borderId="0" xfId="17" applyFont="1" applyFill="1" applyBorder="1" applyAlignment="1">
      <alignment vertical="top" wrapText="1"/>
    </xf>
    <xf numFmtId="0" fontId="5" fillId="0" borderId="0" xfId="21" applyProtection="1">
      <alignment horizontal="left" vertical="center" wrapText="1"/>
    </xf>
    <xf numFmtId="0" fontId="5" fillId="0" borderId="0" xfId="21" applyFill="1">
      <alignment horizontal="left" vertical="center" wrapText="1"/>
    </xf>
    <xf numFmtId="0" fontId="5" fillId="0" borderId="0" xfId="21">
      <alignment horizontal="left" vertical="center" wrapText="1"/>
    </xf>
    <xf numFmtId="0" fontId="19" fillId="0" borderId="0" xfId="21" applyFont="1" applyAlignment="1" applyProtection="1">
      <alignment horizontal="center" vertical="center" wrapText="1"/>
    </xf>
    <xf numFmtId="0" fontId="19" fillId="0" borderId="0" xfId="21" applyFont="1" applyFill="1" applyAlignment="1">
      <alignment horizontal="center" vertical="center" wrapText="1"/>
    </xf>
    <xf numFmtId="0" fontId="19" fillId="0" borderId="0" xfId="21" applyFont="1" applyAlignment="1">
      <alignment horizontal="center" vertical="center" wrapText="1"/>
    </xf>
    <xf numFmtId="166" fontId="23" fillId="12" borderId="0" xfId="25" applyNumberFormat="1" applyFont="1" applyFill="1" applyBorder="1" applyAlignment="1">
      <alignment vertical="center" wrapText="1"/>
    </xf>
    <xf numFmtId="0" fontId="5" fillId="0" borderId="0" xfId="21" applyAlignment="1" applyProtection="1">
      <alignment vertical="center" wrapText="1"/>
    </xf>
    <xf numFmtId="0" fontId="22" fillId="0" borderId="0" xfId="24" applyFont="1" applyFill="1" applyAlignment="1">
      <alignment vertical="center" wrapText="1"/>
    </xf>
    <xf numFmtId="0" fontId="20" fillId="0" borderId="0" xfId="28" applyFont="1" applyFill="1" applyAlignment="1">
      <alignment vertical="center"/>
    </xf>
    <xf numFmtId="0" fontId="5" fillId="0" borderId="0" xfId="21" applyFill="1" applyAlignment="1">
      <alignment vertical="center" wrapText="1"/>
    </xf>
    <xf numFmtId="0" fontId="5" fillId="0" borderId="0" xfId="21" applyAlignment="1">
      <alignment vertical="center" wrapText="1"/>
    </xf>
    <xf numFmtId="0" fontId="20" fillId="0" borderId="0" xfId="24" applyFill="1" applyAlignment="1">
      <alignment horizontal="left" vertical="center" wrapText="1"/>
    </xf>
    <xf numFmtId="0" fontId="20" fillId="0" borderId="0" xfId="28" applyFont="1" applyFill="1" applyAlignment="1">
      <alignment horizontal="center" vertical="center"/>
    </xf>
    <xf numFmtId="165" fontId="20" fillId="0" borderId="0" xfId="24" applyNumberFormat="1" applyFill="1" applyAlignment="1">
      <alignment horizontal="left" vertical="center" wrapText="1"/>
    </xf>
    <xf numFmtId="0" fontId="21" fillId="0" borderId="0" xfId="25" applyFill="1" applyAlignment="1">
      <alignment horizontal="center" vertical="center" wrapText="1"/>
    </xf>
    <xf numFmtId="0" fontId="21" fillId="0" borderId="0" xfId="25" applyFill="1" applyBorder="1" applyAlignment="1">
      <alignment horizontal="left" vertical="center" wrapText="1"/>
    </xf>
    <xf numFmtId="0" fontId="24" fillId="2" borderId="0" xfId="25" applyFont="1" applyFill="1" applyBorder="1" applyAlignment="1">
      <alignment horizontal="center" vertical="center" wrapText="1"/>
    </xf>
    <xf numFmtId="0" fontId="25" fillId="0" borderId="0" xfId="29" applyNumberFormat="1" applyFont="1" applyFill="1" applyBorder="1" applyAlignment="1">
      <alignment horizontal="center" vertical="center"/>
    </xf>
    <xf numFmtId="0" fontId="26" fillId="0" borderId="0" xfId="21" applyFont="1" applyBorder="1" applyAlignment="1">
      <alignment horizontal="center" vertical="center" wrapText="1"/>
    </xf>
    <xf numFmtId="0" fontId="25" fillId="0" borderId="4" xfId="29" applyNumberFormat="1" applyFont="1" applyFill="1" applyBorder="1" applyAlignment="1">
      <alignment horizontal="center" vertical="center"/>
    </xf>
    <xf numFmtId="0" fontId="26" fillId="0" borderId="4" xfId="21" applyFont="1" applyBorder="1" applyAlignment="1">
      <alignment horizontal="center" vertical="center" wrapText="1"/>
    </xf>
    <xf numFmtId="166" fontId="27" fillId="0" borderId="4" xfId="27" applyNumberFormat="1" applyFont="1" applyBorder="1" applyAlignment="1">
      <alignment horizontal="center" vertical="center" wrapText="1"/>
    </xf>
    <xf numFmtId="0" fontId="26" fillId="0" borderId="4" xfId="30" applyFont="1" applyBorder="1" applyAlignment="1">
      <alignment horizontal="center" vertical="center" wrapText="1"/>
    </xf>
    <xf numFmtId="166" fontId="27" fillId="0" borderId="0" xfId="27" applyNumberFormat="1" applyFont="1" applyBorder="1" applyAlignment="1">
      <alignment horizontal="center" vertical="center" wrapText="1"/>
    </xf>
    <xf numFmtId="0" fontId="5" fillId="0" borderId="0" xfId="21" applyAlignment="1">
      <alignment horizontal="center" vertical="center" wrapText="1"/>
    </xf>
    <xf numFmtId="0" fontId="29" fillId="11" borderId="0" xfId="26" applyFont="1" applyFill="1" applyBorder="1" applyAlignment="1">
      <alignment horizontal="center" vertical="center"/>
    </xf>
    <xf numFmtId="14" fontId="30" fillId="2" borderId="0" xfId="23" applyFont="1" applyFill="1" applyAlignment="1">
      <alignment horizontal="center" vertical="center"/>
    </xf>
    <xf numFmtId="165" fontId="30" fillId="2" borderId="0" xfId="24" applyNumberFormat="1" applyFont="1" applyFill="1" applyAlignment="1">
      <alignment horizontal="center" vertical="center" wrapText="1"/>
    </xf>
    <xf numFmtId="0" fontId="30" fillId="2" borderId="0" xfId="25" applyFont="1" applyFill="1" applyBorder="1" applyAlignment="1">
      <alignment horizontal="center" vertical="center" wrapText="1"/>
    </xf>
    <xf numFmtId="0" fontId="31" fillId="0" borderId="0" xfId="21" applyFont="1" applyAlignment="1" applyProtection="1">
      <alignment horizontal="center" vertical="center" wrapText="1"/>
    </xf>
    <xf numFmtId="0" fontId="32" fillId="2" borderId="0" xfId="26" applyFont="1" applyFill="1" applyBorder="1" applyAlignment="1">
      <alignment horizontal="center" vertical="center"/>
    </xf>
    <xf numFmtId="14" fontId="32" fillId="2" borderId="0" xfId="23" applyFont="1" applyFill="1" applyAlignment="1">
      <alignment horizontal="center" vertical="center"/>
    </xf>
    <xf numFmtId="165" fontId="32" fillId="2" borderId="0" xfId="24" applyNumberFormat="1" applyFont="1" applyFill="1" applyBorder="1" applyAlignment="1">
      <alignment horizontal="center" vertical="center" wrapText="1"/>
    </xf>
    <xf numFmtId="0" fontId="32" fillId="2" borderId="0" xfId="25" applyFont="1" applyFill="1" applyBorder="1" applyAlignment="1">
      <alignment horizontal="center" vertical="center" wrapText="1"/>
    </xf>
    <xf numFmtId="0" fontId="33" fillId="0" borderId="0" xfId="20" applyFont="1" applyAlignment="1">
      <alignment horizontal="center" vertical="center" readingOrder="2"/>
    </xf>
    <xf numFmtId="166" fontId="34" fillId="11" borderId="0" xfId="27" applyNumberFormat="1" applyFont="1" applyFill="1" applyBorder="1" applyAlignment="1">
      <alignment horizontal="center" vertical="center"/>
    </xf>
    <xf numFmtId="166" fontId="36" fillId="12" borderId="0" xfId="25" applyNumberFormat="1" applyFont="1" applyFill="1" applyBorder="1" applyAlignment="1">
      <alignment vertical="center" wrapText="1"/>
    </xf>
    <xf numFmtId="0" fontId="26" fillId="0" borderId="0" xfId="21" applyFont="1" applyFill="1" applyAlignment="1">
      <alignment horizontal="center" vertical="center" wrapText="1"/>
    </xf>
    <xf numFmtId="166" fontId="27" fillId="0" borderId="4" xfId="21" applyNumberFormat="1" applyFont="1" applyBorder="1" applyAlignment="1">
      <alignment horizontal="center" vertical="center" wrapText="1"/>
    </xf>
    <xf numFmtId="0" fontId="38" fillId="2" borderId="0" xfId="25" applyFont="1" applyFill="1" applyBorder="1" applyAlignment="1">
      <alignment horizontal="center" vertical="center" wrapText="1"/>
    </xf>
    <xf numFmtId="14" fontId="39" fillId="11" borderId="0" xfId="23" applyFont="1" applyFill="1" applyAlignment="1">
      <alignment horizontal="right" vertical="center"/>
    </xf>
    <xf numFmtId="0" fontId="37" fillId="13" borderId="0" xfId="25" applyFont="1" applyFill="1" applyBorder="1" applyAlignment="1">
      <alignment horizontal="center" vertical="center" wrapText="1"/>
    </xf>
    <xf numFmtId="166" fontId="34" fillId="14" borderId="0" xfId="27" applyNumberFormat="1" applyFont="1" applyFill="1" applyBorder="1" applyAlignment="1">
      <alignment horizontal="center" vertical="center"/>
    </xf>
    <xf numFmtId="0" fontId="37" fillId="15" borderId="0" xfId="25" applyFont="1" applyFill="1" applyBorder="1" applyAlignment="1">
      <alignment horizontal="center" vertical="center" wrapText="1"/>
    </xf>
    <xf numFmtId="166" fontId="35" fillId="16" borderId="0" xfId="27" applyNumberFormat="1" applyFont="1" applyFill="1" applyBorder="1" applyAlignment="1">
      <alignment horizontal="center" vertical="center"/>
    </xf>
    <xf numFmtId="0" fontId="38" fillId="15" borderId="0" xfId="26" applyFont="1" applyFill="1" applyBorder="1" applyAlignment="1" applyProtection="1">
      <alignment horizontal="center" vertical="center"/>
    </xf>
    <xf numFmtId="0" fontId="40" fillId="0" borderId="0" xfId="21" applyFont="1" applyBorder="1" applyAlignment="1">
      <alignment horizontal="center" vertical="center" wrapText="1"/>
    </xf>
    <xf numFmtId="0" fontId="40" fillId="0" borderId="4" xfId="21" applyFont="1" applyBorder="1" applyAlignment="1">
      <alignment horizontal="center" vertical="center" wrapText="1"/>
    </xf>
    <xf numFmtId="0" fontId="48" fillId="18" borderId="5" xfId="0" applyFont="1" applyFill="1" applyBorder="1" applyAlignment="1">
      <alignment horizontal="right" vertical="center" wrapText="1" indent="1"/>
    </xf>
    <xf numFmtId="1" fontId="49" fillId="0" borderId="9" xfId="13" applyFont="1" applyBorder="1">
      <alignment horizontal="center" vertical="center"/>
    </xf>
    <xf numFmtId="14" fontId="50" fillId="21" borderId="0" xfId="11" applyFont="1" applyFill="1" applyBorder="1" applyAlignment="1">
      <alignment horizontal="right" vertical="center" readingOrder="2"/>
    </xf>
    <xf numFmtId="14" fontId="45" fillId="21" borderId="0" xfId="11" applyFont="1" applyFill="1" applyBorder="1" applyAlignment="1">
      <alignment horizontal="right" vertical="center" readingOrder="2"/>
    </xf>
    <xf numFmtId="14" fontId="46" fillId="5" borderId="0" xfId="11" applyFont="1" applyFill="1" applyBorder="1" applyAlignment="1">
      <alignment horizontal="right" vertical="center" readingOrder="2"/>
    </xf>
    <xf numFmtId="14" fontId="53" fillId="22" borderId="12" xfId="11" applyFont="1" applyFill="1" applyBorder="1" applyAlignment="1">
      <alignment vertical="center" readingOrder="2"/>
    </xf>
    <xf numFmtId="14" fontId="53" fillId="22" borderId="20" xfId="11" applyFont="1" applyFill="1" applyBorder="1" applyAlignment="1">
      <alignment vertical="center" readingOrder="2"/>
    </xf>
    <xf numFmtId="9" fontId="54" fillId="22" borderId="13" xfId="11" applyNumberFormat="1" applyFont="1" applyFill="1" applyBorder="1" applyAlignment="1">
      <alignment horizontal="center" vertical="center" readingOrder="2"/>
    </xf>
    <xf numFmtId="14" fontId="53" fillId="23" borderId="12" xfId="11" applyFont="1" applyFill="1" applyBorder="1" applyAlignment="1">
      <alignment vertical="center" readingOrder="2"/>
    </xf>
    <xf numFmtId="14" fontId="53" fillId="23" borderId="20" xfId="11" applyFont="1" applyFill="1" applyBorder="1" applyAlignment="1">
      <alignment vertical="center" readingOrder="2"/>
    </xf>
    <xf numFmtId="9" fontId="55" fillId="3" borderId="8" xfId="12" applyNumberFormat="1" applyFont="1" applyBorder="1" applyAlignment="1">
      <alignment horizontal="center" vertical="center"/>
    </xf>
    <xf numFmtId="9" fontId="55" fillId="3" borderId="19" xfId="12" applyNumberFormat="1" applyFont="1" applyBorder="1" applyAlignment="1">
      <alignment horizontal="center" vertical="center"/>
    </xf>
    <xf numFmtId="9" fontId="54" fillId="23" borderId="13" xfId="11" applyNumberFormat="1" applyFont="1" applyFill="1" applyBorder="1" applyAlignment="1">
      <alignment horizontal="center" vertical="center" readingOrder="2"/>
    </xf>
    <xf numFmtId="9" fontId="55" fillId="20" borderId="8" xfId="12" applyNumberFormat="1" applyFont="1" applyFill="1" applyBorder="1" applyAlignment="1">
      <alignment horizontal="center" vertical="center"/>
    </xf>
    <xf numFmtId="9" fontId="55" fillId="20" borderId="19" xfId="12" applyNumberFormat="1" applyFont="1" applyFill="1" applyBorder="1" applyAlignment="1">
      <alignment horizontal="center" vertical="center"/>
    </xf>
    <xf numFmtId="0" fontId="47" fillId="16" borderId="9" xfId="18" applyFont="1" applyFill="1" applyBorder="1">
      <alignment horizontal="center" vertical="center"/>
    </xf>
    <xf numFmtId="0" fontId="47" fillId="16" borderId="5" xfId="8" applyFont="1" applyFill="1" applyBorder="1" applyAlignment="1">
      <alignment horizontal="center" vertical="center"/>
    </xf>
    <xf numFmtId="0" fontId="47" fillId="16" borderId="5" xfId="18" applyFont="1" applyFill="1" applyBorder="1">
      <alignment horizontal="center" vertical="center"/>
    </xf>
    <xf numFmtId="14" fontId="53" fillId="25" borderId="12" xfId="11" applyFont="1" applyFill="1" applyBorder="1" applyAlignment="1">
      <alignment horizontal="right" vertical="center" readingOrder="2"/>
    </xf>
    <xf numFmtId="14" fontId="53" fillId="25" borderId="20" xfId="11" applyFont="1" applyFill="1" applyBorder="1" applyAlignment="1">
      <alignment horizontal="right" vertical="center" readingOrder="2"/>
    </xf>
    <xf numFmtId="14" fontId="53" fillId="25" borderId="13" xfId="11" applyFont="1" applyFill="1" applyBorder="1" applyAlignment="1">
      <alignment horizontal="right" vertical="center" readingOrder="2"/>
    </xf>
    <xf numFmtId="0" fontId="5" fillId="4" borderId="0" xfId="8" applyFill="1">
      <alignment horizontal="left" vertical="center" wrapText="1" indent="1"/>
    </xf>
    <xf numFmtId="0" fontId="12" fillId="4" borderId="0" xfId="14" applyFont="1" applyFill="1" applyAlignment="1">
      <alignment horizontal="center" vertical="center"/>
    </xf>
    <xf numFmtId="0" fontId="9" fillId="4" borderId="0" xfId="16" applyFill="1">
      <alignment horizontal="left" vertical="top" wrapText="1"/>
    </xf>
    <xf numFmtId="0" fontId="5" fillId="0" borderId="25" xfId="8" applyBorder="1">
      <alignment horizontal="left" vertical="center" wrapText="1" indent="1"/>
    </xf>
    <xf numFmtId="0" fontId="5" fillId="0" borderId="26" xfId="8" applyBorder="1">
      <alignment horizontal="left" vertical="center" wrapText="1" indent="1"/>
    </xf>
    <xf numFmtId="0" fontId="5" fillId="4" borderId="27" xfId="8" applyFill="1" applyBorder="1">
      <alignment horizontal="left" vertical="center" wrapText="1" indent="1"/>
    </xf>
    <xf numFmtId="0" fontId="5" fillId="4" borderId="28" xfId="8" applyFill="1" applyBorder="1">
      <alignment horizontal="left" vertical="center" wrapText="1" indent="1"/>
    </xf>
    <xf numFmtId="0" fontId="5" fillId="4" borderId="31" xfId="8" applyFill="1" applyBorder="1">
      <alignment horizontal="left" vertical="center" wrapText="1" indent="1"/>
    </xf>
    <xf numFmtId="0" fontId="47" fillId="16" borderId="34" xfId="18" applyFont="1" applyFill="1" applyBorder="1">
      <alignment horizontal="center" vertical="center"/>
    </xf>
    <xf numFmtId="9" fontId="52" fillId="20" borderId="35" xfId="12" applyNumberFormat="1" applyFont="1" applyFill="1" applyBorder="1" applyAlignment="1">
      <alignment horizontal="center" vertical="center"/>
    </xf>
    <xf numFmtId="0" fontId="5" fillId="4" borderId="36" xfId="8" applyFill="1" applyBorder="1">
      <alignment horizontal="left" vertical="center" wrapText="1" indent="1"/>
    </xf>
    <xf numFmtId="0" fontId="9" fillId="4" borderId="37" xfId="16" applyFill="1" applyBorder="1">
      <alignment horizontal="left" vertical="top" wrapText="1"/>
    </xf>
    <xf numFmtId="1" fontId="49" fillId="0" borderId="38" xfId="13" applyFont="1" applyBorder="1">
      <alignment horizontal="center" vertical="center"/>
    </xf>
    <xf numFmtId="0" fontId="48" fillId="18" borderId="39" xfId="0" applyFont="1" applyFill="1" applyBorder="1" applyAlignment="1">
      <alignment horizontal="right" vertical="center" wrapText="1" indent="1"/>
    </xf>
    <xf numFmtId="9" fontId="55" fillId="3" borderId="40" xfId="12" applyNumberFormat="1" applyFont="1" applyBorder="1" applyAlignment="1">
      <alignment horizontal="center" vertical="center"/>
    </xf>
    <xf numFmtId="9" fontId="55" fillId="3" borderId="41" xfId="12" applyNumberFormat="1" applyFont="1" applyBorder="1" applyAlignment="1">
      <alignment horizontal="center" vertical="center"/>
    </xf>
    <xf numFmtId="9" fontId="55" fillId="27" borderId="19" xfId="12" applyNumberFormat="1" applyFont="1" applyFill="1" applyBorder="1" applyAlignment="1">
      <alignment horizontal="center" vertical="center"/>
    </xf>
    <xf numFmtId="9" fontId="52" fillId="27" borderId="35" xfId="12" applyNumberFormat="1" applyFont="1" applyFill="1" applyBorder="1" applyAlignment="1">
      <alignment horizontal="center" vertical="center"/>
    </xf>
    <xf numFmtId="9" fontId="56" fillId="3" borderId="35" xfId="12" applyNumberFormat="1" applyFont="1" applyBorder="1" applyAlignment="1">
      <alignment horizontal="center" vertical="center"/>
    </xf>
    <xf numFmtId="9" fontId="56" fillId="3" borderId="42" xfId="12" applyNumberFormat="1" applyFont="1" applyBorder="1" applyAlignment="1">
      <alignment horizontal="center" vertical="center"/>
    </xf>
    <xf numFmtId="0" fontId="58" fillId="18" borderId="5" xfId="0" applyFont="1" applyFill="1" applyBorder="1" applyAlignment="1">
      <alignment horizontal="right" vertical="center" wrapText="1" indent="1"/>
    </xf>
    <xf numFmtId="0" fontId="58" fillId="19" borderId="5" xfId="0" applyFont="1" applyFill="1" applyBorder="1" applyAlignment="1">
      <alignment horizontal="right" vertical="center" wrapText="1" indent="1"/>
    </xf>
    <xf numFmtId="0" fontId="59" fillId="4" borderId="10" xfId="16" applyFont="1" applyFill="1" applyBorder="1" applyAlignment="1">
      <alignment horizontal="right" vertical="center" wrapText="1"/>
    </xf>
    <xf numFmtId="0" fontId="59" fillId="4" borderId="0" xfId="16" applyFont="1" applyFill="1" applyAlignment="1">
      <alignment horizontal="right" vertical="center" wrapText="1"/>
    </xf>
    <xf numFmtId="0" fontId="59" fillId="4" borderId="14" xfId="16" applyFont="1" applyFill="1" applyBorder="1" applyAlignment="1">
      <alignment horizontal="right" vertical="center" wrapText="1"/>
    </xf>
    <xf numFmtId="0" fontId="59" fillId="4" borderId="16" xfId="16" applyFont="1" applyFill="1" applyBorder="1" applyAlignment="1">
      <alignment horizontal="right" vertical="center" wrapText="1"/>
    </xf>
    <xf numFmtId="0" fontId="59" fillId="4" borderId="22" xfId="16" applyFont="1" applyFill="1" applyBorder="1" applyAlignment="1">
      <alignment horizontal="right" vertical="center" wrapText="1"/>
    </xf>
    <xf numFmtId="0" fontId="59" fillId="4" borderId="17" xfId="16" applyFont="1" applyFill="1" applyBorder="1" applyAlignment="1">
      <alignment horizontal="right" vertical="center" wrapText="1"/>
    </xf>
    <xf numFmtId="0" fontId="28" fillId="9" borderId="0" xfId="22" applyFont="1" applyFill="1" applyAlignment="1">
      <alignment horizontal="center" vertical="center"/>
    </xf>
    <xf numFmtId="0" fontId="57" fillId="26" borderId="29" xfId="20" applyFont="1" applyFill="1" applyBorder="1" applyAlignment="1">
      <alignment horizontal="center" vertical="center" readingOrder="2"/>
    </xf>
    <xf numFmtId="0" fontId="57" fillId="26" borderId="28" xfId="20" applyFont="1" applyFill="1" applyBorder="1" applyAlignment="1">
      <alignment horizontal="center" vertical="center" readingOrder="2"/>
    </xf>
    <xf numFmtId="0" fontId="57" fillId="26" borderId="30" xfId="20" applyFont="1" applyFill="1" applyBorder="1" applyAlignment="1">
      <alignment horizontal="center" vertical="center" readingOrder="2"/>
    </xf>
    <xf numFmtId="0" fontId="57" fillId="26" borderId="10" xfId="20" applyFont="1" applyFill="1" applyBorder="1" applyAlignment="1">
      <alignment horizontal="center" vertical="center" readingOrder="2"/>
    </xf>
    <xf numFmtId="0" fontId="57" fillId="26" borderId="0" xfId="20" applyFont="1" applyFill="1" applyAlignment="1">
      <alignment horizontal="center" vertical="center" readingOrder="2"/>
    </xf>
    <xf numFmtId="0" fontId="57" fillId="26" borderId="32" xfId="20" applyFont="1" applyFill="1" applyBorder="1" applyAlignment="1">
      <alignment horizontal="center" vertical="center" readingOrder="2"/>
    </xf>
    <xf numFmtId="0" fontId="57" fillId="26" borderId="11" xfId="20" applyFont="1" applyFill="1" applyBorder="1" applyAlignment="1">
      <alignment horizontal="center" vertical="center" readingOrder="2"/>
    </xf>
    <xf numFmtId="0" fontId="57" fillId="26" borderId="1" xfId="20" applyFont="1" applyFill="1" applyBorder="1" applyAlignment="1">
      <alignment horizontal="center" vertical="center" readingOrder="2"/>
    </xf>
    <xf numFmtId="0" fontId="57" fillId="26" borderId="33" xfId="20" applyFont="1" applyFill="1" applyBorder="1" applyAlignment="1">
      <alignment horizontal="center" vertical="center" readingOrder="2"/>
    </xf>
    <xf numFmtId="14" fontId="53" fillId="24" borderId="12" xfId="11" applyFont="1" applyFill="1" applyBorder="1" applyAlignment="1">
      <alignment horizontal="right" vertical="center" readingOrder="2"/>
    </xf>
    <xf numFmtId="14" fontId="53" fillId="24" borderId="20" xfId="11" applyFont="1" applyFill="1" applyBorder="1" applyAlignment="1">
      <alignment horizontal="right" vertical="center" readingOrder="2"/>
    </xf>
    <xf numFmtId="14" fontId="53" fillId="24" borderId="13" xfId="11" applyFont="1" applyFill="1" applyBorder="1" applyAlignment="1">
      <alignment horizontal="right" vertical="center" readingOrder="2"/>
    </xf>
    <xf numFmtId="0" fontId="59" fillId="4" borderId="15" xfId="16" applyFont="1" applyFill="1" applyBorder="1" applyAlignment="1">
      <alignment horizontal="right" vertical="center" wrapText="1"/>
    </xf>
    <xf numFmtId="0" fontId="59" fillId="4" borderId="21" xfId="16" applyFont="1" applyFill="1" applyBorder="1" applyAlignment="1">
      <alignment horizontal="right" vertical="center" wrapText="1"/>
    </xf>
    <xf numFmtId="0" fontId="59" fillId="4" borderId="18" xfId="16" applyFont="1" applyFill="1" applyBorder="1" applyAlignment="1">
      <alignment horizontal="right" vertical="center" wrapText="1"/>
    </xf>
    <xf numFmtId="0" fontId="59" fillId="4" borderId="10" xfId="16" applyFont="1" applyFill="1" applyBorder="1" applyAlignment="1">
      <alignment horizontal="right" vertical="center" wrapText="1"/>
    </xf>
    <xf numFmtId="0" fontId="59" fillId="4" borderId="0" xfId="16" applyFont="1" applyFill="1" applyAlignment="1">
      <alignment horizontal="right" vertical="center" wrapText="1"/>
    </xf>
    <xf numFmtId="0" fontId="59" fillId="4" borderId="14" xfId="16" applyFont="1" applyFill="1" applyBorder="1" applyAlignment="1">
      <alignment horizontal="right" vertical="center" wrapText="1"/>
    </xf>
    <xf numFmtId="14" fontId="51" fillId="4" borderId="23" xfId="17" applyFont="1" applyFill="1" applyBorder="1" applyAlignment="1">
      <alignment horizontal="right" vertical="center" wrapText="1" readingOrder="2"/>
    </xf>
    <xf numFmtId="14" fontId="51" fillId="4" borderId="20" xfId="17" applyFont="1" applyFill="1" applyBorder="1" applyAlignment="1">
      <alignment horizontal="right" vertical="center" wrapText="1" readingOrder="2"/>
    </xf>
    <xf numFmtId="14" fontId="51" fillId="4" borderId="24" xfId="17" applyFont="1" applyFill="1" applyBorder="1" applyAlignment="1">
      <alignment horizontal="right" vertical="center" wrapText="1" readingOrder="2"/>
    </xf>
    <xf numFmtId="14" fontId="51" fillId="4" borderId="43" xfId="17" applyFont="1" applyFill="1" applyBorder="1" applyAlignment="1">
      <alignment horizontal="right" vertical="center" wrapText="1" readingOrder="2"/>
    </xf>
  </cellXfs>
  <cellStyles count="36">
    <cellStyle name="Accent1 2" xfId="26" xr:uid="{5FD7A370-74E1-4060-80C6-9A9526E4B244}"/>
    <cellStyle name="Centered table headers" xfId="18" xr:uid="{0088CCF6-587D-4170-95BF-30AAAAB01874}"/>
    <cellStyle name="Comma 2" xfId="13" xr:uid="{9E881EAC-B311-4C5D-A4C8-A75F92544B8F}"/>
    <cellStyle name="Comma 3" xfId="27" xr:uid="{FE02E678-D188-467D-84C8-2D5338F0CBFA}"/>
    <cellStyle name="Currency [0] 2" xfId="9" xr:uid="{D51EC05A-2A3C-4FFF-BB04-F0631B83AB11}"/>
    <cellStyle name="Currency 2" xfId="10" xr:uid="{F58D1C40-0976-4CB1-8565-6387710459A8}"/>
    <cellStyle name="Date" xfId="7" xr:uid="{00000000-0005-0000-0000-000000000000}"/>
    <cellStyle name="Date 2" xfId="17" xr:uid="{AE6B191B-0717-4B16-8F94-A427FE2CE59C}"/>
    <cellStyle name="Date 3" xfId="23" xr:uid="{846A9BB0-0DAF-4799-9B1D-ACD0E244C5C7}"/>
    <cellStyle name="Due Date" xfId="11" xr:uid="{B442B7CE-54EE-4B34-BB72-4587C8272E5C}"/>
    <cellStyle name="Explanatory Text 2" xfId="30" xr:uid="{C7B80C0E-D394-4E28-AFDD-5C7DA822398B}"/>
    <cellStyle name="Followed Hyperlink" xfId="4" builtinId="9" customBuiltin="1"/>
    <cellStyle name="Heading 1" xfId="1" builtinId="16" customBuiltin="1"/>
    <cellStyle name="Heading 1 2" xfId="19" xr:uid="{64C15E2A-C08E-495F-BBA9-B56AB2C43E18}"/>
    <cellStyle name="Heading 1 3" xfId="22" xr:uid="{BBAE88D3-195A-4D03-BA59-192AF2C28145}"/>
    <cellStyle name="Heading 1 4" xfId="31" xr:uid="{3F8E8F64-0B68-4640-B102-A61C9C830D1C}"/>
    <cellStyle name="Heading 2" xfId="2" builtinId="17" customBuiltin="1"/>
    <cellStyle name="Heading 2 2" xfId="14" xr:uid="{5B36625A-779A-4DAF-BBA5-D92DB4F2CD84}"/>
    <cellStyle name="Heading 2 3" xfId="24" xr:uid="{C0D229A3-04D7-40BA-B073-AC8164C91F87}"/>
    <cellStyle name="Heading 2 4" xfId="33" xr:uid="{44CBB4C8-2176-4925-9B9A-37E48A90A965}"/>
    <cellStyle name="Heading 3 2" xfId="16" xr:uid="{EC83DB5E-0BC7-4B38-8682-D895924EDE4F}"/>
    <cellStyle name="Heading 3 3" xfId="34" xr:uid="{53B22244-F9C5-4433-9D93-EDEB529F72F4}"/>
    <cellStyle name="Heading 4 2" xfId="35" xr:uid="{45E75711-38C1-4BCB-B5A8-0B3E2E36022D}"/>
    <cellStyle name="Hyperlink" xfId="3" builtinId="8" customBuiltin="1"/>
    <cellStyle name="Hyperlink 2" xfId="25" xr:uid="{48AC55E8-A40F-437A-BCB5-3FCCE1656459}"/>
    <cellStyle name="Input 2" xfId="15" xr:uid="{4EA29286-3C07-4338-92A0-446C30C35F11}"/>
    <cellStyle name="Left Align" xfId="29" xr:uid="{D2ED352D-D150-474D-BBCF-C5840CB91576}"/>
    <cellStyle name="Normal" xfId="0" builtinId="0" customBuiltin="1"/>
    <cellStyle name="Normal 2" xfId="8" xr:uid="{A92B5C53-743E-4D49-9C8C-B5D7052FD961}"/>
    <cellStyle name="Normal 3" xfId="21" xr:uid="{BFF442FD-FAAB-4A6E-91E6-65116323BD4E}"/>
    <cellStyle name="Normal 4" xfId="32" xr:uid="{56F01CCF-7DF6-4305-878F-5F6DBA5125CA}"/>
    <cellStyle name="Percent 2" xfId="12" xr:uid="{A6A151E2-B476-4C9C-82C0-4E45ADD1ECEA}"/>
    <cellStyle name="Phone" xfId="5" xr:uid="{00000000-0005-0000-0000-000006000000}"/>
    <cellStyle name="Right Align" xfId="28" xr:uid="{AE085293-6892-45C4-84C2-9A7F6AD13D4C}"/>
    <cellStyle name="Title" xfId="6" builtinId="15" customBuiltin="1"/>
    <cellStyle name="Title 2" xfId="20" xr:uid="{BBC0F1B8-9ADD-4A8E-8689-65FE57FC94C7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B Mitra"/>
        <charset val="178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B Koodak"/>
        <charset val="178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B Koodak"/>
        <charset val="178"/>
        <scheme val="none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B Mitra"/>
        <charset val="178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B Mitra"/>
        <charset val="17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B Mitra"/>
        <charset val="17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B Mitra"/>
        <charset val="17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2"/>
        </top>
        <bottom/>
      </border>
    </dxf>
    <dxf>
      <border outline="0">
        <top style="thick">
          <color theme="0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499984740745262"/>
        <name val="B Koodak"/>
        <charset val="178"/>
        <scheme val="none"/>
      </font>
      <alignment horizontal="center" vertical="center" textRotation="0" wrapText="1" indent="0" justifyLastLine="0" shrinkToFit="0" readingOrder="0"/>
    </dxf>
    <dxf>
      <font>
        <color theme="0"/>
      </font>
      <fill>
        <patternFill>
          <bgColor theme="3"/>
        </patternFill>
      </fill>
    </dxf>
    <dxf>
      <font>
        <color theme="1" tint="0.499984740745262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24994659260841701"/>
      </font>
      <border>
        <left/>
        <right/>
        <top style="double">
          <color theme="4"/>
        </top>
        <vertical/>
      </border>
    </dxf>
    <dxf>
      <font>
        <color theme="0" tint="-4.9989318521683403E-2"/>
      </font>
      <fill>
        <patternFill patternType="solid">
          <fgColor theme="4"/>
          <bgColor theme="4" tint="-0.499984740745262"/>
        </patternFill>
      </fill>
      <border>
        <left/>
        <right/>
        <vertical/>
      </border>
    </dxf>
    <dxf>
      <font>
        <b val="0"/>
        <i val="0"/>
        <color theme="1" tint="0.24994659260841701"/>
      </font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 style="thin">
          <color theme="4" tint="0.39997558519241921"/>
        </horizontal>
      </border>
    </dxf>
    <dxf>
      <font>
        <b/>
        <i val="0"/>
      </font>
      <fill>
        <patternFill patternType="solid">
          <fgColor theme="9"/>
          <bgColor theme="9"/>
        </patternFill>
      </fill>
      <border>
        <bottom style="thin">
          <color theme="3" tint="0.749961851863155"/>
        </bottom>
      </border>
    </dxf>
    <dxf>
      <fill>
        <patternFill patternType="solid">
          <fgColor theme="9"/>
          <bgColor theme="9"/>
        </patternFill>
      </fill>
    </dxf>
    <dxf>
      <font>
        <b/>
        <i val="0"/>
      </font>
      <fill>
        <patternFill patternType="solid">
          <fgColor theme="9"/>
          <bgColor theme="9"/>
        </patternFill>
      </fill>
    </dxf>
    <dxf>
      <font>
        <b val="0"/>
        <i val="0"/>
      </font>
      <fill>
        <patternFill patternType="solid">
          <fgColor auto="1"/>
        </patternFill>
      </fill>
      <border>
        <left/>
        <right/>
        <bottom/>
        <vertical/>
        <horizontal/>
      </border>
    </dxf>
    <dxf>
      <font>
        <b/>
        <i val="0"/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 style="medium">
          <color rgb="FFF5F9FE"/>
        </vertical>
        <horizontal/>
      </border>
    </dxf>
    <dxf>
      <border>
        <left/>
        <right/>
        <top style="thin">
          <color theme="4"/>
        </top>
        <bottom style="thin">
          <color theme="4"/>
        </bottom>
        <vertical style="medium">
          <color rgb="FFF5F9FE"/>
        </vertical>
        <horizontal style="thin">
          <color theme="4"/>
        </horizontal>
      </border>
    </dxf>
  </dxfs>
  <tableStyles count="2" defaultTableStyle="TableStyleMedium2" defaultPivotStyle="PivotStyleLight16">
    <tableStyle name="Construction proposal" pivot="0" count="6" xr9:uid="{F68BA76A-C29B-40AC-89C9-2151B6AEE8FE}">
      <tableStyleElement type="wholeTable" dxfId="23"/>
      <tableStyleElement type="headerRow" dxfId="22"/>
      <tableStyleElement type="totalRow" dxfId="21"/>
      <tableStyleElement type="lastColumn" dxfId="20"/>
      <tableStyleElement type="lastHeaderCell" dxfId="19"/>
      <tableStyleElement type="lastTotalCell" dxfId="18"/>
    </tableStyle>
    <tableStyle name="Organizational Telephone List" pivot="0" count="7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colors>
    <mruColors>
      <color rgb="FFE5FB79"/>
      <color rgb="FFFFE5EE"/>
      <color rgb="FFFF6565"/>
      <color rgb="FF00297A"/>
      <color rgb="FF003192"/>
      <color rgb="FF001848"/>
      <color rgb="FF002060"/>
      <color rgb="FF065213"/>
      <color rgb="FF00246C"/>
      <color rgb="FFF3F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</xdr:colOff>
      <xdr:row>3</xdr:row>
      <xdr:rowOff>11906</xdr:rowOff>
    </xdr:from>
    <xdr:to>
      <xdr:col>7</xdr:col>
      <xdr:colOff>1250156</xdr:colOff>
      <xdr:row>8</xdr:row>
      <xdr:rowOff>369093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CF0A3D6-0900-43CC-A27C-B2C0AA09D492}"/>
            </a:ext>
          </a:extLst>
        </xdr:cNvPr>
        <xdr:cNvSpPr/>
      </xdr:nvSpPr>
      <xdr:spPr>
        <a:xfrm>
          <a:off x="23812" y="654844"/>
          <a:ext cx="2821782" cy="269081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0</xdr:col>
      <xdr:colOff>119063</xdr:colOff>
      <xdr:row>3</xdr:row>
      <xdr:rowOff>5291</xdr:rowOff>
    </xdr:from>
    <xdr:to>
      <xdr:col>5</xdr:col>
      <xdr:colOff>1404938</xdr:colOff>
      <xdr:row>8</xdr:row>
      <xdr:rowOff>375708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3DE8F3D-D29B-41AB-A735-475A055D9943}"/>
            </a:ext>
          </a:extLst>
        </xdr:cNvPr>
        <xdr:cNvSpPr/>
      </xdr:nvSpPr>
      <xdr:spPr>
        <a:xfrm>
          <a:off x="2918354" y="656166"/>
          <a:ext cx="6773333" cy="2698750"/>
        </a:xfrm>
        <a:prstGeom prst="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7</xdr:col>
      <xdr:colOff>219075</xdr:colOff>
      <xdr:row>0</xdr:row>
      <xdr:rowOff>85725</xdr:rowOff>
    </xdr:from>
    <xdr:to>
      <xdr:col>7</xdr:col>
      <xdr:colOff>1190625</xdr:colOff>
      <xdr:row>1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59156E8-ABF7-4C86-AA1A-CF737E85F9D7}"/>
            </a:ext>
          </a:extLst>
        </xdr:cNvPr>
        <xdr:cNvSpPr/>
      </xdr:nvSpPr>
      <xdr:spPr>
        <a:xfrm>
          <a:off x="85725" y="85725"/>
          <a:ext cx="971550" cy="2762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7</xdr:col>
      <xdr:colOff>219075</xdr:colOff>
      <xdr:row>1</xdr:row>
      <xdr:rowOff>142875</xdr:rowOff>
    </xdr:from>
    <xdr:to>
      <xdr:col>7</xdr:col>
      <xdr:colOff>1190625</xdr:colOff>
      <xdr:row>2</xdr:row>
      <xdr:rowOff>133350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8F0DD7A-8B5C-4C87-B455-D4D7A18BA89E}"/>
            </a:ext>
          </a:extLst>
        </xdr:cNvPr>
        <xdr:cNvSpPr/>
      </xdr:nvSpPr>
      <xdr:spPr>
        <a:xfrm>
          <a:off x="85725" y="428625"/>
          <a:ext cx="971550" cy="2762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6</xdr:col>
      <xdr:colOff>752475</xdr:colOff>
      <xdr:row>0</xdr:row>
      <xdr:rowOff>85725</xdr:rowOff>
    </xdr:from>
    <xdr:to>
      <xdr:col>7</xdr:col>
      <xdr:colOff>133350</xdr:colOff>
      <xdr:row>1</xdr:row>
      <xdr:rowOff>76200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542ECC4-06E8-4D0F-87D5-79CA8FA4DB5E}"/>
            </a:ext>
          </a:extLst>
        </xdr:cNvPr>
        <xdr:cNvSpPr/>
      </xdr:nvSpPr>
      <xdr:spPr>
        <a:xfrm>
          <a:off x="1143000" y="85725"/>
          <a:ext cx="971550" cy="2762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6</xdr:col>
      <xdr:colOff>752475</xdr:colOff>
      <xdr:row>1</xdr:row>
      <xdr:rowOff>142875</xdr:rowOff>
    </xdr:from>
    <xdr:to>
      <xdr:col>7</xdr:col>
      <xdr:colOff>133350</xdr:colOff>
      <xdr:row>2</xdr:row>
      <xdr:rowOff>133350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B7E1884-AB33-47EC-A8EB-EEF1BB803196}"/>
            </a:ext>
          </a:extLst>
        </xdr:cNvPr>
        <xdr:cNvSpPr/>
      </xdr:nvSpPr>
      <xdr:spPr>
        <a:xfrm>
          <a:off x="1143000" y="428625"/>
          <a:ext cx="971550" cy="2762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136072</xdr:colOff>
      <xdr:row>0</xdr:row>
      <xdr:rowOff>54427</xdr:rowOff>
    </xdr:from>
    <xdr:to>
      <xdr:col>2</xdr:col>
      <xdr:colOff>781051</xdr:colOff>
      <xdr:row>4</xdr:row>
      <xdr:rowOff>18128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77B18C-F4AC-A296-D462-EE064BBB6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65840520" y="54427"/>
          <a:ext cx="644979" cy="916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85;&#1608;&#1740;&#1575;&#1604;%2012-13%20(&#1705;&#1575;&#1585;&#1605;&#1606;&#1583;&#1575;&#1606;)/&#1585;&#1608;&#1740;&#1575;&#1604;%2012-13%20(&#1705;&#1575;&#1585;&#1605;&#1606;&#1583;&#1575;&#160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e invoice"/>
      <sheetName val="برنامه ماهانه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2DFE943-260B-4BC7-AFA5-18C43AF3BAE2}" name="Table2" displayName="Table2" ref="B11:I176" totalsRowShown="0" dataDxfId="9" tableBorderDxfId="8">
  <autoFilter ref="B11:I176" xr:uid="{B665544C-1504-4BCC-A103-77FE10645593}"/>
  <tableColumns count="8">
    <tableColumn id="1" xr3:uid="{61A6F7EE-4C83-40BC-8DDE-250B53FBF7F9}" name="ردیف" dataDxfId="7" dataCellStyle="Left Align"/>
    <tableColumn id="2" xr3:uid="{06A50C8D-DECC-4DDA-ADD5-CF155E363175}" name="نام پروژه " dataDxfId="6"/>
    <tableColumn id="3" xr3:uid="{1A672F08-061E-45EA-9D22-AAA8BB4E3D94}" name="نقش همکاری " dataDxfId="5"/>
    <tableColumn id="4" xr3:uid="{E56177BF-3596-4472-8961-66224A059C9F}" name="عامل" dataDxfId="4"/>
    <tableColumn id="9" xr3:uid="{041A7D35-BC80-43C4-8E07-BAD6ADF33FD4}" name="وضعیت" dataDxfId="3" dataCellStyle="Normal 3"/>
    <tableColumn id="5" xr3:uid="{FED1E33E-8E97-4CD8-AD25-9F45653F1A42}" name="هزینه" dataDxfId="2"/>
    <tableColumn id="7" xr3:uid="{A9346B06-4D6B-44C3-9799-12752780A543}" name="دفتر طراحی " dataDxfId="1"/>
    <tableColumn id="6" xr3:uid="{D1251A6A-3F1B-4230-B9F7-B87C4E9BBB5F}" name="نقش" dataDxfId="0">
      <calculatedColumnFormula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3EB02-AFC7-46E9-AC4C-1D963A514401}">
  <sheetPr codeName="Sheet3">
    <tabColor theme="7" tint="0.39997558519241921"/>
    <pageSetUpPr autoPageBreaks="0" fitToPage="1"/>
  </sheetPr>
  <dimension ref="A1:J176"/>
  <sheetViews>
    <sheetView showGridLines="0" rightToLeft="1" view="pageBreakPreview" zoomScaleNormal="120" zoomScaleSheetLayoutView="100" workbookViewId="0">
      <selection activeCell="E14" sqref="E14"/>
    </sheetView>
  </sheetViews>
  <sheetFormatPr defaultColWidth="8" defaultRowHeight="30" customHeight="1"/>
  <cols>
    <col min="1" max="1" width="1.5546875" style="10" customWidth="1"/>
    <col min="2" max="2" width="15.6640625" style="10" bestFit="1" customWidth="1"/>
    <col min="3" max="3" width="11.88671875" style="33" bestFit="1" customWidth="1"/>
    <col min="4" max="4" width="17.88671875" style="10" bestFit="1" customWidth="1"/>
    <col min="5" max="6" width="17" style="33" customWidth="1"/>
    <col min="7" max="7" width="18.5546875" style="10" bestFit="1" customWidth="1"/>
    <col min="8" max="8" width="14.88671875" style="10" customWidth="1"/>
    <col min="9" max="9" width="13.77734375" style="9" hidden="1" customWidth="1"/>
    <col min="10" max="10" width="5.21875" style="10" hidden="1" customWidth="1"/>
    <col min="11" max="16384" width="8" style="10"/>
  </cols>
  <sheetData>
    <row r="1" spans="1:9" ht="22.5" customHeight="1">
      <c r="A1" s="8"/>
      <c r="B1" s="106" t="s">
        <v>1</v>
      </c>
      <c r="C1" s="106"/>
      <c r="D1" s="106"/>
      <c r="E1" s="106"/>
      <c r="F1" s="106"/>
      <c r="G1" s="106"/>
      <c r="H1" s="106"/>
    </row>
    <row r="2" spans="1:9" ht="22.5" customHeight="1">
      <c r="B2" s="106"/>
      <c r="C2" s="106"/>
      <c r="D2" s="106"/>
      <c r="E2" s="106"/>
      <c r="F2" s="106"/>
      <c r="G2" s="106"/>
      <c r="H2" s="106"/>
    </row>
    <row r="3" spans="1:9" ht="22.5" customHeight="1">
      <c r="A3" s="8"/>
      <c r="B3" s="106"/>
      <c r="C3" s="106"/>
      <c r="D3" s="106"/>
      <c r="E3" s="106"/>
      <c r="F3" s="106"/>
      <c r="G3" s="106"/>
      <c r="H3" s="106"/>
    </row>
    <row r="4" spans="1:9" s="13" customFormat="1" ht="45" customHeight="1">
      <c r="A4" s="11"/>
      <c r="B4" s="35" t="s">
        <v>2</v>
      </c>
      <c r="C4" s="36" t="s">
        <v>3</v>
      </c>
      <c r="D4" s="37" t="s">
        <v>81</v>
      </c>
      <c r="E4" s="48" t="s">
        <v>82</v>
      </c>
      <c r="F4" s="50" t="s">
        <v>112</v>
      </c>
      <c r="G4" s="52" t="s">
        <v>4</v>
      </c>
      <c r="H4" s="54" t="s">
        <v>5</v>
      </c>
      <c r="I4" s="12"/>
    </row>
    <row r="5" spans="1:9" ht="34.5" customHeight="1">
      <c r="A5" s="8"/>
      <c r="B5" s="49" t="s">
        <v>7</v>
      </c>
      <c r="C5" s="34">
        <v>10</v>
      </c>
      <c r="D5" s="44">
        <f>SUMIFS(Table2[[#All],[هزینه]],Table2[[#All],[عامل]],B5,Table2[[#All],[وضعیت]],"قطعی")</f>
        <v>632000000</v>
      </c>
      <c r="E5" s="44">
        <f>SUMIFS(Table2[[#All],[هزینه]],Table2[[#All],[عامل]],B5,Table2[[#All],[وضعیت]],"احتمالی")</f>
        <v>373684000</v>
      </c>
      <c r="F5" s="51">
        <f>SUM(D5,E5)</f>
        <v>1005684000</v>
      </c>
      <c r="G5" s="53">
        <f>SUMIFS(Table2[[#All],[هزینه]],Table2[[#All],[نقش]],"ناظر",Table2[[#All],[دفتر طراحی ]],B5)</f>
        <v>1157918000</v>
      </c>
      <c r="H5" s="53">
        <f>SUMIFS(Table2[[#All],[هزینه]],Table2[[#All],[دفتر طراحی ]],B5,Table2[[#All],[نقش]],"نقشه بردار")</f>
        <v>80500000</v>
      </c>
    </row>
    <row r="6" spans="1:9" ht="34.5" customHeight="1">
      <c r="A6" s="8"/>
      <c r="B6" s="49" t="s">
        <v>8</v>
      </c>
      <c r="C6" s="34">
        <v>3</v>
      </c>
      <c r="D6" s="44">
        <f>SUMIFS(Table2[[#All],[هزینه]],Table2[[#All],[عامل]],B6,Table2[[#All],[وضعیت]],"قطعی")</f>
        <v>47950000</v>
      </c>
      <c r="E6" s="44">
        <f>SUMIFS(Table2[[#All],[هزینه]],Table2[[#All],[عامل]],B6,Table2[[#All],[وضعیت]],"احتمالی")</f>
        <v>173600000</v>
      </c>
      <c r="F6" s="51">
        <f t="shared" ref="F6:F8" si="0">SUM(D6,E6)</f>
        <v>221550000</v>
      </c>
      <c r="G6" s="53">
        <f>SUMIFS(Table2[[#All],[هزینه]],Table2[[#All],[نقش]],"ناظر",Table2[[#All],[دفتر طراحی ]],B6)</f>
        <v>261400000</v>
      </c>
      <c r="H6" s="53">
        <f>SUMIFS(Table2[[#All],[هزینه]],Table2[[#All],[دفتر طراحی ]],B6,Table2[[#All],[نقش]],"نقشه بردار")</f>
        <v>19200000</v>
      </c>
    </row>
    <row r="7" spans="1:9" ht="34.5" customHeight="1">
      <c r="A7" s="8"/>
      <c r="B7" s="49" t="s">
        <v>9</v>
      </c>
      <c r="C7" s="34">
        <v>1</v>
      </c>
      <c r="D7" s="44">
        <f>SUMIFS(Table2[[#All],[هزینه]],Table2[[#All],[عامل]],B7,Table2[[#All],[وضعیت]],"قطعی")</f>
        <v>31200000</v>
      </c>
      <c r="E7" s="44">
        <f>SUMIFS(Table2[[#All],[هزینه]],Table2[[#All],[عامل]],B7,Table2[[#All],[وضعیت]],"احتمالی")</f>
        <v>0</v>
      </c>
      <c r="F7" s="51">
        <f t="shared" si="0"/>
        <v>31200000</v>
      </c>
      <c r="G7" s="53">
        <f>SUMIFS(Table2[[#All],[هزینه]],Table2[[#All],[نقش]],"ناظر",Table2[[#All],[دفتر طراحی ]],B7)</f>
        <v>36400000</v>
      </c>
      <c r="H7" s="53">
        <f>SUMIFS(Table2[[#All],[هزینه]],Table2[[#All],[دفتر طراحی ]],B7,Table2[[#All],[نقش]],"نقشه بردار")</f>
        <v>6500000</v>
      </c>
    </row>
    <row r="8" spans="1:9" ht="34.5" customHeight="1">
      <c r="A8" s="8"/>
      <c r="B8" s="49" t="s">
        <v>98</v>
      </c>
      <c r="C8" s="34">
        <v>1</v>
      </c>
      <c r="D8" s="44">
        <f>SUMIFS(Table2[[#All],[هزینه]],Table2[[#All],[عامل]],B8,Table2[[#All],[وضعیت]],"قطعی")</f>
        <v>0</v>
      </c>
      <c r="E8" s="44">
        <f>SUMIFS(Table2[[#All],[هزینه]],Table2[[#All],[عامل]],B8,Table2[[#All],[وضعیت]],"احتمالی")</f>
        <v>75800000</v>
      </c>
      <c r="F8" s="51">
        <f t="shared" si="0"/>
        <v>75800000</v>
      </c>
      <c r="G8" s="53">
        <f>SUMIFS(Table2[[#All],[هزینه]],Table2[[#All],[نقش]],"ناظر",Table2[[#All],[دفتر طراحی ]],B8)</f>
        <v>89000000</v>
      </c>
      <c r="H8" s="53">
        <f>SUMIFS(Table2[[#All],[هزینه]],Table2[[#All],[دفتر طراحی ]],B8,Table2[[#All],[نقش]],"نقشه بردار")</f>
        <v>7500000</v>
      </c>
    </row>
    <row r="9" spans="1:9" s="19" customFormat="1" ht="30" customHeight="1">
      <c r="A9" s="15"/>
      <c r="B9" s="16" t="s">
        <v>6</v>
      </c>
      <c r="C9" s="17"/>
      <c r="D9" s="14">
        <f>SUM(D5:D8)</f>
        <v>711150000</v>
      </c>
      <c r="E9" s="14">
        <f>SUM(E5:E8)</f>
        <v>623084000</v>
      </c>
      <c r="F9" s="14">
        <f>SUM(F5:F8)</f>
        <v>1334234000</v>
      </c>
      <c r="G9" s="45">
        <f>SUM(G5:G8)</f>
        <v>1544718000</v>
      </c>
      <c r="H9" s="45">
        <f>SUM(H5:H8)</f>
        <v>113700000</v>
      </c>
      <c r="I9" s="18"/>
    </row>
    <row r="10" spans="1:9" ht="12.75" customHeight="1">
      <c r="A10" s="8"/>
      <c r="B10" s="20"/>
      <c r="C10" s="21"/>
      <c r="D10" s="22"/>
      <c r="E10" s="23"/>
      <c r="F10" s="23"/>
      <c r="G10" s="24"/>
      <c r="H10" s="24"/>
    </row>
    <row r="11" spans="1:9" s="13" customFormat="1" ht="34.5" customHeight="1">
      <c r="A11" s="38"/>
      <c r="B11" s="39" t="s">
        <v>0</v>
      </c>
      <c r="C11" s="40" t="s">
        <v>10</v>
      </c>
      <c r="D11" s="41" t="s">
        <v>11</v>
      </c>
      <c r="E11" s="42" t="s">
        <v>12</v>
      </c>
      <c r="F11" s="42" t="s">
        <v>83</v>
      </c>
      <c r="G11" s="42" t="s">
        <v>13</v>
      </c>
      <c r="H11" s="42" t="s">
        <v>14</v>
      </c>
      <c r="I11" s="25" t="s">
        <v>15</v>
      </c>
    </row>
    <row r="12" spans="1:9" ht="33" customHeight="1">
      <c r="A12" s="8"/>
      <c r="B12" s="26">
        <v>1</v>
      </c>
      <c r="C12" s="27" t="s">
        <v>16</v>
      </c>
      <c r="D12" s="27" t="s">
        <v>17</v>
      </c>
      <c r="E12" s="27" t="s">
        <v>7</v>
      </c>
      <c r="F12" s="27" t="s">
        <v>84</v>
      </c>
      <c r="G12" s="32">
        <v>45500000</v>
      </c>
      <c r="H12" s="27" t="s">
        <v>7</v>
      </c>
      <c r="I12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3" spans="1:9" ht="33" customHeight="1">
      <c r="A13" s="8"/>
      <c r="B13" s="28">
        <v>2</v>
      </c>
      <c r="C13" s="29" t="s">
        <v>16</v>
      </c>
      <c r="D13" s="29" t="s">
        <v>18</v>
      </c>
      <c r="E13" s="29" t="s">
        <v>7</v>
      </c>
      <c r="F13" s="27" t="s">
        <v>84</v>
      </c>
      <c r="G13" s="30">
        <v>41500000</v>
      </c>
      <c r="H13" s="27" t="s">
        <v>7</v>
      </c>
      <c r="I13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4" spans="1:9" ht="33" customHeight="1">
      <c r="A14" s="8"/>
      <c r="B14" s="28">
        <v>3</v>
      </c>
      <c r="C14" s="29" t="s">
        <v>16</v>
      </c>
      <c r="D14" s="29" t="s">
        <v>19</v>
      </c>
      <c r="E14" s="29" t="s">
        <v>7</v>
      </c>
      <c r="F14" s="27" t="s">
        <v>84</v>
      </c>
      <c r="G14" s="30">
        <v>17700000</v>
      </c>
      <c r="H14" s="27" t="s">
        <v>7</v>
      </c>
      <c r="I14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5" spans="1:9" ht="33" customHeight="1">
      <c r="A15" s="8"/>
      <c r="B15" s="28">
        <v>4</v>
      </c>
      <c r="C15" s="29" t="s">
        <v>16</v>
      </c>
      <c r="D15" s="29" t="s">
        <v>20</v>
      </c>
      <c r="E15" s="29" t="s">
        <v>7</v>
      </c>
      <c r="F15" s="27" t="s">
        <v>84</v>
      </c>
      <c r="G15" s="30">
        <v>17700000</v>
      </c>
      <c r="H15" s="27" t="s">
        <v>7</v>
      </c>
      <c r="I15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6" spans="1:9" ht="33" customHeight="1">
      <c r="A16" s="8"/>
      <c r="B16" s="28">
        <v>5</v>
      </c>
      <c r="C16" s="29" t="s">
        <v>16</v>
      </c>
      <c r="D16" s="29" t="s">
        <v>21</v>
      </c>
      <c r="E16" s="29" t="s">
        <v>7</v>
      </c>
      <c r="F16" s="27" t="s">
        <v>84</v>
      </c>
      <c r="G16" s="30">
        <v>2700000</v>
      </c>
      <c r="H16" s="27" t="s">
        <v>7</v>
      </c>
      <c r="I16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7" spans="1:9" ht="33" customHeight="1">
      <c r="A17" s="8"/>
      <c r="B17" s="28">
        <v>6</v>
      </c>
      <c r="C17" s="29" t="s">
        <v>16</v>
      </c>
      <c r="D17" s="29" t="s">
        <v>22</v>
      </c>
      <c r="E17" s="29" t="s">
        <v>23</v>
      </c>
      <c r="F17" s="27" t="s">
        <v>84</v>
      </c>
      <c r="G17" s="30">
        <v>55600000</v>
      </c>
      <c r="H17" s="55" t="s">
        <v>7</v>
      </c>
      <c r="I17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8" spans="1:9" ht="33" customHeight="1">
      <c r="A18" s="8"/>
      <c r="B18" s="28">
        <v>7</v>
      </c>
      <c r="C18" s="29" t="s">
        <v>16</v>
      </c>
      <c r="D18" s="29" t="s">
        <v>24</v>
      </c>
      <c r="E18" s="29" t="s">
        <v>25</v>
      </c>
      <c r="F18" s="27" t="s">
        <v>84</v>
      </c>
      <c r="G18" s="30">
        <v>36600000</v>
      </c>
      <c r="H18" s="55" t="s">
        <v>7</v>
      </c>
      <c r="I18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9" spans="1:9" ht="33" customHeight="1">
      <c r="A19" s="8"/>
      <c r="B19" s="28">
        <v>8</v>
      </c>
      <c r="C19" s="29" t="s">
        <v>16</v>
      </c>
      <c r="D19" s="29" t="s">
        <v>26</v>
      </c>
      <c r="E19" s="29" t="s">
        <v>27</v>
      </c>
      <c r="F19" s="27" t="s">
        <v>84</v>
      </c>
      <c r="G19" s="30">
        <v>20900000</v>
      </c>
      <c r="H19" s="55" t="s">
        <v>7</v>
      </c>
      <c r="I19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20" spans="1:9" ht="33" customHeight="1">
      <c r="B20" s="28">
        <v>9</v>
      </c>
      <c r="C20" s="29" t="s">
        <v>16</v>
      </c>
      <c r="D20" s="29" t="s">
        <v>28</v>
      </c>
      <c r="E20" s="29" t="s">
        <v>29</v>
      </c>
      <c r="F20" s="27" t="s">
        <v>84</v>
      </c>
      <c r="G20" s="30">
        <v>20900000</v>
      </c>
      <c r="H20" s="55" t="s">
        <v>7</v>
      </c>
      <c r="I20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21" spans="1:9" ht="33" customHeight="1">
      <c r="B21" s="28">
        <v>10</v>
      </c>
      <c r="C21" s="29" t="s">
        <v>16</v>
      </c>
      <c r="D21" s="29" t="s">
        <v>30</v>
      </c>
      <c r="E21" s="29" t="s">
        <v>23</v>
      </c>
      <c r="F21" s="27" t="s">
        <v>84</v>
      </c>
      <c r="G21" s="30">
        <v>11400000</v>
      </c>
      <c r="H21" s="55" t="s">
        <v>7</v>
      </c>
      <c r="I21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22" spans="1:9" ht="33" customHeight="1">
      <c r="B22" s="28">
        <v>11</v>
      </c>
      <c r="C22" s="29" t="s">
        <v>16</v>
      </c>
      <c r="D22" s="29" t="s">
        <v>31</v>
      </c>
      <c r="E22" s="29" t="s">
        <v>32</v>
      </c>
      <c r="F22" s="27" t="s">
        <v>84</v>
      </c>
      <c r="G22" s="30">
        <v>8500000</v>
      </c>
      <c r="H22" s="55" t="s">
        <v>7</v>
      </c>
      <c r="I22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نقشه بردار</v>
      </c>
    </row>
    <row r="23" spans="1:9" ht="33" customHeight="1">
      <c r="B23" s="28">
        <v>12</v>
      </c>
      <c r="C23" s="31" t="s">
        <v>33</v>
      </c>
      <c r="D23" s="29" t="s">
        <v>17</v>
      </c>
      <c r="E23" s="29" t="s">
        <v>7</v>
      </c>
      <c r="F23" s="27" t="s">
        <v>84</v>
      </c>
      <c r="G23" s="30">
        <v>30200000</v>
      </c>
      <c r="H23" s="29" t="s">
        <v>7</v>
      </c>
      <c r="I23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24" spans="1:9" ht="33" customHeight="1">
      <c r="B24" s="28">
        <v>13</v>
      </c>
      <c r="C24" s="31" t="s">
        <v>33</v>
      </c>
      <c r="D24" s="29" t="s">
        <v>18</v>
      </c>
      <c r="E24" s="29" t="s">
        <v>7</v>
      </c>
      <c r="F24" s="27" t="s">
        <v>84</v>
      </c>
      <c r="G24" s="30">
        <v>30200000</v>
      </c>
      <c r="H24" s="29" t="s">
        <v>7</v>
      </c>
      <c r="I24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25" spans="1:9" ht="33" customHeight="1">
      <c r="B25" s="28">
        <v>14</v>
      </c>
      <c r="C25" s="31" t="s">
        <v>33</v>
      </c>
      <c r="D25" s="29" t="s">
        <v>19</v>
      </c>
      <c r="E25" s="29" t="s">
        <v>7</v>
      </c>
      <c r="F25" s="27" t="s">
        <v>84</v>
      </c>
      <c r="G25" s="30">
        <v>12100000</v>
      </c>
      <c r="H25" s="29" t="s">
        <v>7</v>
      </c>
      <c r="I25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26" spans="1:9" ht="33" customHeight="1">
      <c r="B26" s="28">
        <v>15</v>
      </c>
      <c r="C26" s="31" t="s">
        <v>33</v>
      </c>
      <c r="D26" s="29" t="s">
        <v>20</v>
      </c>
      <c r="E26" s="29" t="s">
        <v>7</v>
      </c>
      <c r="F26" s="27" t="s">
        <v>84</v>
      </c>
      <c r="G26" s="30">
        <v>12100000</v>
      </c>
      <c r="H26" s="29" t="s">
        <v>7</v>
      </c>
      <c r="I26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27" spans="1:9" ht="33" customHeight="1">
      <c r="B27" s="28">
        <v>16</v>
      </c>
      <c r="C27" s="31" t="s">
        <v>33</v>
      </c>
      <c r="D27" s="29" t="s">
        <v>21</v>
      </c>
      <c r="E27" s="29" t="s">
        <v>7</v>
      </c>
      <c r="F27" s="27" t="s">
        <v>84</v>
      </c>
      <c r="G27" s="30">
        <v>2800000</v>
      </c>
      <c r="H27" s="29" t="s">
        <v>7</v>
      </c>
      <c r="I27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28" spans="1:9" ht="33" customHeight="1">
      <c r="B28" s="28">
        <v>17</v>
      </c>
      <c r="C28" s="31" t="s">
        <v>33</v>
      </c>
      <c r="D28" s="29" t="s">
        <v>22</v>
      </c>
      <c r="E28" s="29" t="s">
        <v>34</v>
      </c>
      <c r="F28" s="27" t="s">
        <v>84</v>
      </c>
      <c r="G28" s="30">
        <v>39800000</v>
      </c>
      <c r="H28" s="56" t="s">
        <v>7</v>
      </c>
      <c r="I28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29" spans="1:9" ht="33" customHeight="1">
      <c r="B29" s="28">
        <v>18</v>
      </c>
      <c r="C29" s="31" t="s">
        <v>33</v>
      </c>
      <c r="D29" s="29" t="s">
        <v>24</v>
      </c>
      <c r="E29" s="29" t="s">
        <v>35</v>
      </c>
      <c r="F29" s="27" t="s">
        <v>84</v>
      </c>
      <c r="G29" s="30">
        <v>26500000</v>
      </c>
      <c r="H29" s="56" t="s">
        <v>7</v>
      </c>
      <c r="I29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30" spans="1:9" ht="33" customHeight="1">
      <c r="B30" s="28">
        <v>19</v>
      </c>
      <c r="C30" s="31" t="s">
        <v>33</v>
      </c>
      <c r="D30" s="29" t="s">
        <v>26</v>
      </c>
      <c r="E30" s="29" t="s">
        <v>36</v>
      </c>
      <c r="F30" s="27" t="s">
        <v>84</v>
      </c>
      <c r="G30" s="30">
        <v>14300000</v>
      </c>
      <c r="H30" s="56" t="s">
        <v>7</v>
      </c>
      <c r="I30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31" spans="1:9" ht="33" customHeight="1">
      <c r="B31" s="28">
        <v>20</v>
      </c>
      <c r="C31" s="31" t="s">
        <v>33</v>
      </c>
      <c r="D31" s="29" t="s">
        <v>28</v>
      </c>
      <c r="E31" s="29" t="s">
        <v>37</v>
      </c>
      <c r="F31" s="27" t="s">
        <v>84</v>
      </c>
      <c r="G31" s="30">
        <v>14300000</v>
      </c>
      <c r="H31" s="56" t="s">
        <v>7</v>
      </c>
      <c r="I31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32" spans="1:9" ht="33" customHeight="1">
      <c r="B32" s="28">
        <v>21</v>
      </c>
      <c r="C32" s="31" t="s">
        <v>33</v>
      </c>
      <c r="D32" s="29" t="s">
        <v>30</v>
      </c>
      <c r="E32" s="29" t="s">
        <v>34</v>
      </c>
      <c r="F32" s="27" t="s">
        <v>84</v>
      </c>
      <c r="G32" s="30">
        <v>7800000</v>
      </c>
      <c r="H32" s="56" t="s">
        <v>7</v>
      </c>
      <c r="I32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33" spans="2:9" ht="33" customHeight="1">
      <c r="B33" s="28">
        <v>22</v>
      </c>
      <c r="C33" s="31" t="s">
        <v>33</v>
      </c>
      <c r="D33" s="29" t="s">
        <v>31</v>
      </c>
      <c r="E33" s="29" t="s">
        <v>38</v>
      </c>
      <c r="F33" s="27" t="s">
        <v>84</v>
      </c>
      <c r="G33" s="30">
        <v>8300000</v>
      </c>
      <c r="H33" s="56" t="s">
        <v>7</v>
      </c>
      <c r="I33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نقشه بردار</v>
      </c>
    </row>
    <row r="34" spans="2:9" ht="33" customHeight="1">
      <c r="B34" s="28">
        <v>23</v>
      </c>
      <c r="C34" s="31" t="s">
        <v>39</v>
      </c>
      <c r="D34" s="29" t="s">
        <v>17</v>
      </c>
      <c r="E34" s="29" t="s">
        <v>7</v>
      </c>
      <c r="F34" s="27" t="s">
        <v>84</v>
      </c>
      <c r="G34" s="30">
        <v>22950000</v>
      </c>
      <c r="H34" s="29" t="s">
        <v>7</v>
      </c>
      <c r="I34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35" spans="2:9" ht="33" customHeight="1">
      <c r="B35" s="28">
        <v>24</v>
      </c>
      <c r="C35" s="31" t="s">
        <v>39</v>
      </c>
      <c r="D35" s="29" t="s">
        <v>18</v>
      </c>
      <c r="E35" s="29" t="s">
        <v>7</v>
      </c>
      <c r="F35" s="27" t="s">
        <v>84</v>
      </c>
      <c r="G35" s="30">
        <v>22950000</v>
      </c>
      <c r="H35" s="29" t="s">
        <v>7</v>
      </c>
      <c r="I35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36" spans="2:9" ht="33" customHeight="1">
      <c r="B36" s="28">
        <v>25</v>
      </c>
      <c r="C36" s="31" t="s">
        <v>39</v>
      </c>
      <c r="D36" s="29" t="s">
        <v>19</v>
      </c>
      <c r="E36" s="29" t="s">
        <v>7</v>
      </c>
      <c r="F36" s="27" t="s">
        <v>84</v>
      </c>
      <c r="G36" s="30">
        <v>9200000</v>
      </c>
      <c r="H36" s="29" t="s">
        <v>7</v>
      </c>
      <c r="I36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37" spans="2:9" ht="33" customHeight="1">
      <c r="B37" s="28">
        <v>26</v>
      </c>
      <c r="C37" s="31" t="s">
        <v>39</v>
      </c>
      <c r="D37" s="29" t="s">
        <v>20</v>
      </c>
      <c r="E37" s="29" t="s">
        <v>7</v>
      </c>
      <c r="F37" s="27" t="s">
        <v>84</v>
      </c>
      <c r="G37" s="30">
        <v>9200000</v>
      </c>
      <c r="H37" s="29" t="s">
        <v>7</v>
      </c>
      <c r="I37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38" spans="2:9" ht="33" customHeight="1">
      <c r="B38" s="28">
        <v>27</v>
      </c>
      <c r="C38" s="31" t="s">
        <v>39</v>
      </c>
      <c r="D38" s="29" t="s">
        <v>21</v>
      </c>
      <c r="E38" s="29" t="s">
        <v>7</v>
      </c>
      <c r="F38" s="27" t="s">
        <v>84</v>
      </c>
      <c r="G38" s="30">
        <v>2100000</v>
      </c>
      <c r="H38" s="29" t="s">
        <v>7</v>
      </c>
      <c r="I38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39" spans="2:9" ht="33" customHeight="1">
      <c r="B39" s="28">
        <v>28</v>
      </c>
      <c r="C39" s="31" t="s">
        <v>39</v>
      </c>
      <c r="D39" s="29" t="s">
        <v>22</v>
      </c>
      <c r="E39" s="29" t="s">
        <v>40</v>
      </c>
      <c r="F39" s="27" t="s">
        <v>84</v>
      </c>
      <c r="G39" s="30">
        <v>30100000</v>
      </c>
      <c r="H39" s="56" t="s">
        <v>7</v>
      </c>
      <c r="I39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40" spans="2:9" ht="33" customHeight="1">
      <c r="B40" s="28">
        <v>29</v>
      </c>
      <c r="C40" s="31" t="s">
        <v>39</v>
      </c>
      <c r="D40" s="29" t="s">
        <v>24</v>
      </c>
      <c r="E40" s="29" t="s">
        <v>41</v>
      </c>
      <c r="F40" s="27" t="s">
        <v>84</v>
      </c>
      <c r="G40" s="30">
        <v>20100000</v>
      </c>
      <c r="H40" s="56" t="s">
        <v>7</v>
      </c>
      <c r="I40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41" spans="2:9" ht="33" customHeight="1">
      <c r="B41" s="28">
        <v>30</v>
      </c>
      <c r="C41" s="31" t="s">
        <v>39</v>
      </c>
      <c r="D41" s="29" t="s">
        <v>26</v>
      </c>
      <c r="E41" s="29" t="s">
        <v>42</v>
      </c>
      <c r="F41" s="27" t="s">
        <v>84</v>
      </c>
      <c r="G41" s="30">
        <v>10900000</v>
      </c>
      <c r="H41" s="56" t="s">
        <v>7</v>
      </c>
      <c r="I41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42" spans="2:9" ht="33" customHeight="1">
      <c r="B42" s="28">
        <v>31</v>
      </c>
      <c r="C42" s="31" t="s">
        <v>39</v>
      </c>
      <c r="D42" s="29" t="s">
        <v>28</v>
      </c>
      <c r="E42" s="29" t="s">
        <v>43</v>
      </c>
      <c r="F42" s="27" t="s">
        <v>84</v>
      </c>
      <c r="G42" s="30">
        <v>10900000</v>
      </c>
      <c r="H42" s="56" t="s">
        <v>7</v>
      </c>
      <c r="I42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43" spans="2:9" ht="33" customHeight="1">
      <c r="B43" s="28">
        <v>32</v>
      </c>
      <c r="C43" s="31" t="s">
        <v>39</v>
      </c>
      <c r="D43" s="29" t="s">
        <v>30</v>
      </c>
      <c r="E43" s="29" t="s">
        <v>40</v>
      </c>
      <c r="F43" s="27" t="s">
        <v>84</v>
      </c>
      <c r="G43" s="30">
        <v>5900000</v>
      </c>
      <c r="H43" s="56" t="s">
        <v>7</v>
      </c>
      <c r="I43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44" spans="2:9" ht="33" customHeight="1">
      <c r="B44" s="28">
        <v>33</v>
      </c>
      <c r="C44" s="31" t="s">
        <v>39</v>
      </c>
      <c r="D44" s="29" t="s">
        <v>31</v>
      </c>
      <c r="E44" s="29" t="s">
        <v>44</v>
      </c>
      <c r="F44" s="27" t="s">
        <v>84</v>
      </c>
      <c r="G44" s="30">
        <v>6200000</v>
      </c>
      <c r="H44" s="56" t="s">
        <v>7</v>
      </c>
      <c r="I44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نقشه بردار</v>
      </c>
    </row>
    <row r="45" spans="2:9" ht="33" customHeight="1">
      <c r="B45" s="28">
        <v>34</v>
      </c>
      <c r="C45" s="29" t="s">
        <v>45</v>
      </c>
      <c r="D45" s="29" t="s">
        <v>17</v>
      </c>
      <c r="E45" s="29" t="s">
        <v>7</v>
      </c>
      <c r="F45" s="27" t="s">
        <v>84</v>
      </c>
      <c r="G45" s="30">
        <v>56000000</v>
      </c>
      <c r="H45" s="29" t="s">
        <v>7</v>
      </c>
      <c r="I45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46" spans="2:9" ht="33" customHeight="1">
      <c r="B46" s="28">
        <v>35</v>
      </c>
      <c r="C46" s="29" t="s">
        <v>45</v>
      </c>
      <c r="D46" s="29" t="s">
        <v>18</v>
      </c>
      <c r="E46" s="29" t="s">
        <v>7</v>
      </c>
      <c r="F46" s="27" t="s">
        <v>84</v>
      </c>
      <c r="G46" s="30">
        <v>56000000</v>
      </c>
      <c r="H46" s="29" t="s">
        <v>7</v>
      </c>
      <c r="I46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47" spans="2:9" ht="33" customHeight="1">
      <c r="B47" s="28">
        <v>36</v>
      </c>
      <c r="C47" s="29" t="s">
        <v>45</v>
      </c>
      <c r="D47" s="29" t="s">
        <v>19</v>
      </c>
      <c r="E47" s="29" t="s">
        <v>7</v>
      </c>
      <c r="F47" s="27" t="s">
        <v>84</v>
      </c>
      <c r="G47" s="30">
        <v>25400000</v>
      </c>
      <c r="H47" s="29" t="s">
        <v>7</v>
      </c>
      <c r="I47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48" spans="2:9" ht="33" customHeight="1">
      <c r="B48" s="28">
        <v>37</v>
      </c>
      <c r="C48" s="29" t="s">
        <v>45</v>
      </c>
      <c r="D48" s="29" t="s">
        <v>20</v>
      </c>
      <c r="E48" s="29" t="s">
        <v>7</v>
      </c>
      <c r="F48" s="27" t="s">
        <v>84</v>
      </c>
      <c r="G48" s="30">
        <v>23100000</v>
      </c>
      <c r="H48" s="29" t="s">
        <v>7</v>
      </c>
      <c r="I48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49" spans="2:9" ht="33" customHeight="1">
      <c r="B49" s="28">
        <v>38</v>
      </c>
      <c r="C49" s="29" t="s">
        <v>45</v>
      </c>
      <c r="D49" s="29" t="s">
        <v>21</v>
      </c>
      <c r="E49" s="29" t="s">
        <v>7</v>
      </c>
      <c r="F49" s="27" t="s">
        <v>84</v>
      </c>
      <c r="G49" s="30">
        <v>44500000</v>
      </c>
      <c r="H49" s="29" t="s">
        <v>7</v>
      </c>
      <c r="I49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50" spans="2:9" ht="33" customHeight="1">
      <c r="B50" s="28">
        <v>39</v>
      </c>
      <c r="C50" s="29" t="s">
        <v>45</v>
      </c>
      <c r="D50" s="29" t="s">
        <v>22</v>
      </c>
      <c r="E50" s="29" t="s">
        <v>46</v>
      </c>
      <c r="F50" s="27" t="s">
        <v>84</v>
      </c>
      <c r="G50" s="30">
        <v>74400000</v>
      </c>
      <c r="H50" s="56" t="s">
        <v>7</v>
      </c>
      <c r="I50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51" spans="2:9" ht="33" customHeight="1">
      <c r="B51" s="28">
        <v>40</v>
      </c>
      <c r="C51" s="29" t="s">
        <v>45</v>
      </c>
      <c r="D51" s="29" t="s">
        <v>24</v>
      </c>
      <c r="E51" s="29" t="s">
        <v>47</v>
      </c>
      <c r="F51" s="27" t="s">
        <v>84</v>
      </c>
      <c r="G51" s="30">
        <v>49200000</v>
      </c>
      <c r="H51" s="56" t="s">
        <v>7</v>
      </c>
      <c r="I51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52" spans="2:9" ht="33" customHeight="1">
      <c r="B52" s="28">
        <v>41</v>
      </c>
      <c r="C52" s="29" t="s">
        <v>45</v>
      </c>
      <c r="D52" s="29" t="s">
        <v>26</v>
      </c>
      <c r="E52" s="29" t="s">
        <v>48</v>
      </c>
      <c r="F52" s="27" t="s">
        <v>84</v>
      </c>
      <c r="G52" s="30">
        <v>27300000</v>
      </c>
      <c r="H52" s="56" t="s">
        <v>7</v>
      </c>
      <c r="I52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53" spans="2:9" ht="33" customHeight="1">
      <c r="B53" s="28">
        <v>42</v>
      </c>
      <c r="C53" s="29" t="s">
        <v>45</v>
      </c>
      <c r="D53" s="29" t="s">
        <v>28</v>
      </c>
      <c r="E53" s="29" t="s">
        <v>49</v>
      </c>
      <c r="F53" s="27" t="s">
        <v>84</v>
      </c>
      <c r="G53" s="30">
        <v>27300000</v>
      </c>
      <c r="H53" s="56" t="s">
        <v>7</v>
      </c>
      <c r="I53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54" spans="2:9" ht="33" customHeight="1">
      <c r="B54" s="28">
        <v>43</v>
      </c>
      <c r="C54" s="29" t="s">
        <v>45</v>
      </c>
      <c r="D54" s="29" t="s">
        <v>30</v>
      </c>
      <c r="E54" s="29" t="s">
        <v>46</v>
      </c>
      <c r="F54" s="27" t="s">
        <v>84</v>
      </c>
      <c r="G54" s="30">
        <v>14900000</v>
      </c>
      <c r="H54" s="56" t="s">
        <v>7</v>
      </c>
      <c r="I54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55" spans="2:9" ht="33" customHeight="1">
      <c r="B55" s="28">
        <v>44</v>
      </c>
      <c r="C55" s="29" t="s">
        <v>45</v>
      </c>
      <c r="D55" s="29" t="s">
        <v>31</v>
      </c>
      <c r="E55" s="29" t="s">
        <v>50</v>
      </c>
      <c r="F55" s="27" t="s">
        <v>84</v>
      </c>
      <c r="G55" s="30">
        <v>11000000</v>
      </c>
      <c r="H55" s="56" t="s">
        <v>7</v>
      </c>
      <c r="I55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نقشه بردار</v>
      </c>
    </row>
    <row r="56" spans="2:9" ht="30" customHeight="1">
      <c r="B56" s="28">
        <v>45</v>
      </c>
      <c r="C56" s="29" t="s">
        <v>51</v>
      </c>
      <c r="D56" s="29" t="s">
        <v>17</v>
      </c>
      <c r="E56" s="29" t="s">
        <v>7</v>
      </c>
      <c r="F56" s="27" t="s">
        <v>84</v>
      </c>
      <c r="G56" s="30">
        <v>27800000</v>
      </c>
      <c r="H56" s="29" t="s">
        <v>7</v>
      </c>
      <c r="I56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57" spans="2:9" ht="30" customHeight="1">
      <c r="B57" s="28">
        <v>46</v>
      </c>
      <c r="C57" s="29" t="s">
        <v>51</v>
      </c>
      <c r="D57" s="29" t="s">
        <v>18</v>
      </c>
      <c r="E57" s="29" t="s">
        <v>7</v>
      </c>
      <c r="F57" s="27" t="s">
        <v>84</v>
      </c>
      <c r="G57" s="30">
        <v>27800000</v>
      </c>
      <c r="H57" s="29" t="s">
        <v>7</v>
      </c>
      <c r="I57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58" spans="2:9" ht="30" customHeight="1">
      <c r="B58" s="28">
        <v>47</v>
      </c>
      <c r="C58" s="29" t="s">
        <v>51</v>
      </c>
      <c r="D58" s="27" t="s">
        <v>19</v>
      </c>
      <c r="E58" s="27" t="s">
        <v>7</v>
      </c>
      <c r="F58" s="27" t="s">
        <v>84</v>
      </c>
      <c r="G58" s="32">
        <v>12600000</v>
      </c>
      <c r="H58" s="29" t="s">
        <v>7</v>
      </c>
      <c r="I58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59" spans="2:9" ht="30" customHeight="1">
      <c r="B59" s="28">
        <v>48</v>
      </c>
      <c r="C59" s="29" t="s">
        <v>51</v>
      </c>
      <c r="D59" s="27" t="s">
        <v>20</v>
      </c>
      <c r="E59" s="27" t="s">
        <v>7</v>
      </c>
      <c r="F59" s="27" t="s">
        <v>84</v>
      </c>
      <c r="G59" s="32">
        <v>11400000</v>
      </c>
      <c r="H59" s="29" t="s">
        <v>7</v>
      </c>
      <c r="I59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60" spans="2:9" ht="30" customHeight="1">
      <c r="B60" s="28">
        <v>49</v>
      </c>
      <c r="C60" s="29" t="s">
        <v>51</v>
      </c>
      <c r="D60" s="27" t="s">
        <v>21</v>
      </c>
      <c r="E60" s="27" t="s">
        <v>7</v>
      </c>
      <c r="F60" s="27" t="s">
        <v>84</v>
      </c>
      <c r="G60" s="32">
        <v>2200000</v>
      </c>
      <c r="H60" s="29" t="s">
        <v>7</v>
      </c>
      <c r="I60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61" spans="2:9" ht="30" customHeight="1">
      <c r="B61" s="28">
        <v>50</v>
      </c>
      <c r="C61" s="29" t="s">
        <v>51</v>
      </c>
      <c r="D61" s="27" t="s">
        <v>22</v>
      </c>
      <c r="E61" s="27" t="s">
        <v>52</v>
      </c>
      <c r="F61" s="27" t="s">
        <v>84</v>
      </c>
      <c r="G61" s="32">
        <v>40500000</v>
      </c>
      <c r="H61" s="56" t="s">
        <v>7</v>
      </c>
      <c r="I61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62" spans="2:9" ht="30" customHeight="1">
      <c r="B62" s="28">
        <v>51</v>
      </c>
      <c r="C62" s="29" t="s">
        <v>51</v>
      </c>
      <c r="D62" s="27" t="s">
        <v>24</v>
      </c>
      <c r="E62" s="27" t="s">
        <v>53</v>
      </c>
      <c r="F62" s="27" t="s">
        <v>84</v>
      </c>
      <c r="G62" s="32">
        <v>24400000</v>
      </c>
      <c r="H62" s="56" t="s">
        <v>7</v>
      </c>
      <c r="I62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63" spans="2:9" ht="30" customHeight="1">
      <c r="B63" s="28">
        <v>52</v>
      </c>
      <c r="C63" s="29" t="s">
        <v>51</v>
      </c>
      <c r="D63" s="27" t="s">
        <v>26</v>
      </c>
      <c r="E63" s="27" t="s">
        <v>54</v>
      </c>
      <c r="F63" s="27" t="s">
        <v>84</v>
      </c>
      <c r="G63" s="32">
        <v>13600000</v>
      </c>
      <c r="H63" s="56" t="s">
        <v>7</v>
      </c>
      <c r="I63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64" spans="2:9" ht="30" customHeight="1">
      <c r="B64" s="28">
        <v>53</v>
      </c>
      <c r="C64" s="29" t="s">
        <v>51</v>
      </c>
      <c r="D64" s="27" t="s">
        <v>28</v>
      </c>
      <c r="E64" s="27" t="s">
        <v>55</v>
      </c>
      <c r="F64" s="27" t="s">
        <v>84</v>
      </c>
      <c r="G64" s="32">
        <v>13600000</v>
      </c>
      <c r="H64" s="56" t="s">
        <v>7</v>
      </c>
      <c r="I64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65" spans="2:9" ht="30" customHeight="1">
      <c r="B65" s="28">
        <v>54</v>
      </c>
      <c r="C65" s="29" t="s">
        <v>51</v>
      </c>
      <c r="D65" s="27" t="s">
        <v>30</v>
      </c>
      <c r="E65" s="27" t="s">
        <v>52</v>
      </c>
      <c r="F65" s="27" t="s">
        <v>84</v>
      </c>
      <c r="G65" s="32">
        <v>8100000</v>
      </c>
      <c r="H65" s="56" t="s">
        <v>7</v>
      </c>
      <c r="I65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66" spans="2:9" ht="30" customHeight="1">
      <c r="B66" s="28">
        <v>55</v>
      </c>
      <c r="C66" s="29" t="s">
        <v>51</v>
      </c>
      <c r="D66" s="27" t="s">
        <v>31</v>
      </c>
      <c r="E66" s="27" t="s">
        <v>56</v>
      </c>
      <c r="F66" s="27" t="s">
        <v>84</v>
      </c>
      <c r="G66" s="32">
        <v>5600000</v>
      </c>
      <c r="H66" s="56" t="s">
        <v>7</v>
      </c>
      <c r="I66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نقشه بردار</v>
      </c>
    </row>
    <row r="67" spans="2:9" ht="30" customHeight="1">
      <c r="B67" s="28">
        <v>56</v>
      </c>
      <c r="C67" s="29" t="s">
        <v>57</v>
      </c>
      <c r="D67" s="29" t="s">
        <v>17</v>
      </c>
      <c r="E67" s="29" t="s">
        <v>8</v>
      </c>
      <c r="F67" s="27" t="s">
        <v>84</v>
      </c>
      <c r="G67" s="30">
        <v>16400000</v>
      </c>
      <c r="H67" s="29" t="s">
        <v>8</v>
      </c>
      <c r="I67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68" spans="2:9" ht="30" customHeight="1">
      <c r="B68" s="28">
        <v>57</v>
      </c>
      <c r="C68" s="29" t="s">
        <v>57</v>
      </c>
      <c r="D68" s="29" t="s">
        <v>18</v>
      </c>
      <c r="E68" s="29" t="s">
        <v>8</v>
      </c>
      <c r="F68" s="27" t="s">
        <v>84</v>
      </c>
      <c r="G68" s="30">
        <v>16400000</v>
      </c>
      <c r="H68" s="29" t="s">
        <v>8</v>
      </c>
      <c r="I68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69" spans="2:9" ht="30" customHeight="1">
      <c r="B69" s="28">
        <v>58</v>
      </c>
      <c r="C69" s="29" t="s">
        <v>57</v>
      </c>
      <c r="D69" s="27" t="s">
        <v>19</v>
      </c>
      <c r="E69" s="29" t="s">
        <v>8</v>
      </c>
      <c r="F69" s="27" t="s">
        <v>84</v>
      </c>
      <c r="G69" s="32">
        <v>7100000</v>
      </c>
      <c r="H69" s="29" t="s">
        <v>8</v>
      </c>
      <c r="I69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70" spans="2:9" ht="30" customHeight="1">
      <c r="B70" s="28">
        <v>59</v>
      </c>
      <c r="C70" s="29" t="s">
        <v>57</v>
      </c>
      <c r="D70" s="27" t="s">
        <v>20</v>
      </c>
      <c r="E70" s="29" t="s">
        <v>8</v>
      </c>
      <c r="F70" s="27" t="s">
        <v>84</v>
      </c>
      <c r="G70" s="32">
        <v>7100000</v>
      </c>
      <c r="H70" s="29" t="s">
        <v>8</v>
      </c>
      <c r="I70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71" spans="2:9" ht="30" customHeight="1">
      <c r="B71" s="28">
        <v>60</v>
      </c>
      <c r="C71" s="29" t="s">
        <v>57</v>
      </c>
      <c r="D71" s="27" t="s">
        <v>21</v>
      </c>
      <c r="E71" s="29" t="s">
        <v>8</v>
      </c>
      <c r="F71" s="27" t="s">
        <v>84</v>
      </c>
      <c r="G71" s="32">
        <v>950000</v>
      </c>
      <c r="H71" s="29" t="s">
        <v>8</v>
      </c>
      <c r="I71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72" spans="2:9" ht="30" customHeight="1">
      <c r="B72" s="28">
        <v>61</v>
      </c>
      <c r="C72" s="29" t="s">
        <v>57</v>
      </c>
      <c r="D72" s="27" t="s">
        <v>22</v>
      </c>
      <c r="E72" s="27" t="s">
        <v>58</v>
      </c>
      <c r="F72" s="27" t="s">
        <v>84</v>
      </c>
      <c r="G72" s="32">
        <v>22100000</v>
      </c>
      <c r="H72" s="56" t="s">
        <v>8</v>
      </c>
      <c r="I72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73" spans="2:9" ht="30" customHeight="1">
      <c r="B73" s="28">
        <v>62</v>
      </c>
      <c r="C73" s="29" t="s">
        <v>57</v>
      </c>
      <c r="D73" s="27" t="s">
        <v>24</v>
      </c>
      <c r="E73" s="27" t="s">
        <v>59</v>
      </c>
      <c r="F73" s="27" t="s">
        <v>84</v>
      </c>
      <c r="G73" s="32">
        <v>14500000</v>
      </c>
      <c r="H73" s="56" t="s">
        <v>8</v>
      </c>
      <c r="I73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74" spans="2:9" ht="30" customHeight="1">
      <c r="B74" s="28">
        <v>63</v>
      </c>
      <c r="C74" s="29" t="s">
        <v>57</v>
      </c>
      <c r="D74" s="27" t="s">
        <v>26</v>
      </c>
      <c r="E74" s="27" t="s">
        <v>60</v>
      </c>
      <c r="F74" s="27" t="s">
        <v>84</v>
      </c>
      <c r="G74" s="30">
        <v>8400000</v>
      </c>
      <c r="H74" s="56" t="s">
        <v>8</v>
      </c>
      <c r="I74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75" spans="2:9" ht="30" customHeight="1">
      <c r="B75" s="28">
        <v>64</v>
      </c>
      <c r="C75" s="29" t="s">
        <v>57</v>
      </c>
      <c r="D75" s="27" t="s">
        <v>28</v>
      </c>
      <c r="E75" s="29" t="s">
        <v>61</v>
      </c>
      <c r="F75" s="27" t="s">
        <v>84</v>
      </c>
      <c r="G75" s="32">
        <v>8400000</v>
      </c>
      <c r="H75" s="56" t="s">
        <v>8</v>
      </c>
      <c r="I75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76" spans="2:9" ht="30" customHeight="1">
      <c r="B76" s="28">
        <v>65</v>
      </c>
      <c r="C76" s="29" t="s">
        <v>57</v>
      </c>
      <c r="D76" s="27" t="s">
        <v>30</v>
      </c>
      <c r="E76" s="27" t="s">
        <v>58</v>
      </c>
      <c r="F76" s="27" t="s">
        <v>84</v>
      </c>
      <c r="G76" s="32">
        <v>4600000</v>
      </c>
      <c r="H76" s="56" t="s">
        <v>8</v>
      </c>
      <c r="I76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77" spans="2:9" ht="30" customHeight="1">
      <c r="B77" s="28">
        <v>66</v>
      </c>
      <c r="C77" s="29" t="s">
        <v>57</v>
      </c>
      <c r="D77" s="27" t="s">
        <v>31</v>
      </c>
      <c r="E77" s="27" t="s">
        <v>62</v>
      </c>
      <c r="F77" s="27" t="s">
        <v>84</v>
      </c>
      <c r="G77" s="30">
        <v>4300000</v>
      </c>
      <c r="H77" s="56" t="s">
        <v>8</v>
      </c>
      <c r="I77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نقشه بردار</v>
      </c>
    </row>
    <row r="78" spans="2:9" ht="30" customHeight="1">
      <c r="B78" s="28">
        <v>67</v>
      </c>
      <c r="C78" s="29" t="s">
        <v>63</v>
      </c>
      <c r="D78" s="29" t="s">
        <v>17</v>
      </c>
      <c r="E78" s="29" t="s">
        <v>9</v>
      </c>
      <c r="F78" s="27" t="s">
        <v>84</v>
      </c>
      <c r="G78" s="30">
        <v>10800000</v>
      </c>
      <c r="H78" s="29" t="s">
        <v>9</v>
      </c>
      <c r="I78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79" spans="2:9" ht="30" customHeight="1">
      <c r="B79" s="28">
        <v>68</v>
      </c>
      <c r="C79" s="29" t="s">
        <v>63</v>
      </c>
      <c r="D79" s="29" t="s">
        <v>18</v>
      </c>
      <c r="E79" s="29" t="s">
        <v>9</v>
      </c>
      <c r="F79" s="27" t="s">
        <v>84</v>
      </c>
      <c r="G79" s="30">
        <v>10800000</v>
      </c>
      <c r="H79" s="29" t="s">
        <v>9</v>
      </c>
      <c r="I79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80" spans="2:9" ht="30" customHeight="1">
      <c r="B80" s="28">
        <v>69</v>
      </c>
      <c r="C80" s="29" t="s">
        <v>63</v>
      </c>
      <c r="D80" s="27" t="s">
        <v>19</v>
      </c>
      <c r="E80" s="29" t="s">
        <v>9</v>
      </c>
      <c r="F80" s="27" t="s">
        <v>84</v>
      </c>
      <c r="G80" s="32">
        <v>4400000</v>
      </c>
      <c r="H80" s="29" t="s">
        <v>9</v>
      </c>
      <c r="I80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81" spans="2:9" ht="30" customHeight="1">
      <c r="B81" s="28">
        <v>70</v>
      </c>
      <c r="C81" s="29" t="s">
        <v>63</v>
      </c>
      <c r="D81" s="27" t="s">
        <v>20</v>
      </c>
      <c r="E81" s="29" t="s">
        <v>9</v>
      </c>
      <c r="F81" s="27" t="s">
        <v>84</v>
      </c>
      <c r="G81" s="32">
        <v>4400000</v>
      </c>
      <c r="H81" s="29" t="s">
        <v>9</v>
      </c>
      <c r="I81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82" spans="2:9" ht="30" customHeight="1">
      <c r="B82" s="28">
        <v>71</v>
      </c>
      <c r="C82" s="29" t="s">
        <v>63</v>
      </c>
      <c r="D82" s="27" t="s">
        <v>21</v>
      </c>
      <c r="E82" s="29" t="s">
        <v>9</v>
      </c>
      <c r="F82" s="27" t="s">
        <v>84</v>
      </c>
      <c r="G82" s="32">
        <v>800000</v>
      </c>
      <c r="H82" s="29" t="s">
        <v>9</v>
      </c>
      <c r="I82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83" spans="2:9" ht="30" customHeight="1">
      <c r="B83" s="28">
        <v>72</v>
      </c>
      <c r="C83" s="29" t="s">
        <v>63</v>
      </c>
      <c r="D83" s="27" t="s">
        <v>22</v>
      </c>
      <c r="E83" s="27" t="s">
        <v>64</v>
      </c>
      <c r="F83" s="27" t="s">
        <v>84</v>
      </c>
      <c r="G83" s="32">
        <v>14200000</v>
      </c>
      <c r="H83" s="56" t="s">
        <v>9</v>
      </c>
      <c r="I83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84" spans="2:9" ht="30" customHeight="1">
      <c r="B84" s="28">
        <v>73</v>
      </c>
      <c r="C84" s="29" t="s">
        <v>63</v>
      </c>
      <c r="D84" s="27" t="s">
        <v>24</v>
      </c>
      <c r="E84" s="27" t="s">
        <v>47</v>
      </c>
      <c r="F84" s="27" t="s">
        <v>84</v>
      </c>
      <c r="G84" s="32">
        <v>9500000</v>
      </c>
      <c r="H84" s="56" t="s">
        <v>9</v>
      </c>
      <c r="I84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85" spans="2:9" ht="30" customHeight="1">
      <c r="B85" s="28">
        <v>74</v>
      </c>
      <c r="C85" s="29" t="s">
        <v>63</v>
      </c>
      <c r="D85" s="27" t="s">
        <v>26</v>
      </c>
      <c r="E85" s="27" t="s">
        <v>65</v>
      </c>
      <c r="F85" s="27" t="s">
        <v>84</v>
      </c>
      <c r="G85" s="32">
        <v>5000000</v>
      </c>
      <c r="H85" s="56" t="s">
        <v>9</v>
      </c>
      <c r="I85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86" spans="2:9" ht="30" customHeight="1">
      <c r="B86" s="28">
        <v>75</v>
      </c>
      <c r="C86" s="29" t="s">
        <v>63</v>
      </c>
      <c r="D86" s="27" t="s">
        <v>28</v>
      </c>
      <c r="E86" s="27" t="s">
        <v>66</v>
      </c>
      <c r="F86" s="27" t="s">
        <v>84</v>
      </c>
      <c r="G86" s="32">
        <v>5000000</v>
      </c>
      <c r="H86" s="56" t="s">
        <v>9</v>
      </c>
      <c r="I86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87" spans="2:9" ht="30" customHeight="1">
      <c r="B87" s="28">
        <v>76</v>
      </c>
      <c r="C87" s="29" t="s">
        <v>63</v>
      </c>
      <c r="D87" s="27" t="s">
        <v>30</v>
      </c>
      <c r="E87" s="27" t="s">
        <v>64</v>
      </c>
      <c r="F87" s="27" t="s">
        <v>84</v>
      </c>
      <c r="G87" s="32">
        <v>2700000</v>
      </c>
      <c r="H87" s="56" t="s">
        <v>9</v>
      </c>
      <c r="I87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88" spans="2:9" ht="30" customHeight="1">
      <c r="B88" s="28">
        <v>77</v>
      </c>
      <c r="C88" s="29" t="s">
        <v>63</v>
      </c>
      <c r="D88" s="27" t="s">
        <v>31</v>
      </c>
      <c r="E88" s="27" t="s">
        <v>38</v>
      </c>
      <c r="F88" s="27" t="s">
        <v>84</v>
      </c>
      <c r="G88" s="32">
        <v>6500000</v>
      </c>
      <c r="H88" s="56" t="s">
        <v>9</v>
      </c>
      <c r="I88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نقشه بردار</v>
      </c>
    </row>
    <row r="89" spans="2:9" ht="30" customHeight="1">
      <c r="B89" s="28">
        <v>78</v>
      </c>
      <c r="C89" s="27" t="s">
        <v>67</v>
      </c>
      <c r="D89" s="29" t="s">
        <v>17</v>
      </c>
      <c r="E89" s="29" t="s">
        <v>7</v>
      </c>
      <c r="F89" s="27" t="s">
        <v>84</v>
      </c>
      <c r="G89" s="30">
        <v>22900000</v>
      </c>
      <c r="H89" s="29" t="s">
        <v>7</v>
      </c>
      <c r="I89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90" spans="2:9" ht="30" customHeight="1">
      <c r="B90" s="28">
        <v>79</v>
      </c>
      <c r="C90" s="27" t="s">
        <v>67</v>
      </c>
      <c r="D90" s="29" t="s">
        <v>18</v>
      </c>
      <c r="E90" s="29" t="s">
        <v>7</v>
      </c>
      <c r="F90" s="27" t="s">
        <v>84</v>
      </c>
      <c r="G90" s="30">
        <v>22900000</v>
      </c>
      <c r="H90" s="29" t="s">
        <v>7</v>
      </c>
      <c r="I90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91" spans="2:9" ht="30" customHeight="1">
      <c r="B91" s="28">
        <v>80</v>
      </c>
      <c r="C91" s="27" t="s">
        <v>67</v>
      </c>
      <c r="D91" s="27" t="s">
        <v>19</v>
      </c>
      <c r="E91" s="29" t="s">
        <v>7</v>
      </c>
      <c r="F91" s="27" t="s">
        <v>84</v>
      </c>
      <c r="G91" s="32">
        <v>9200000</v>
      </c>
      <c r="H91" s="29" t="s">
        <v>7</v>
      </c>
      <c r="I91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92" spans="2:9" ht="30" customHeight="1">
      <c r="B92" s="28">
        <v>81</v>
      </c>
      <c r="C92" s="27" t="s">
        <v>67</v>
      </c>
      <c r="D92" s="27" t="s">
        <v>20</v>
      </c>
      <c r="E92" s="29" t="s">
        <v>7</v>
      </c>
      <c r="F92" s="27" t="s">
        <v>84</v>
      </c>
      <c r="G92" s="32">
        <v>9200000</v>
      </c>
      <c r="H92" s="29" t="s">
        <v>7</v>
      </c>
      <c r="I92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93" spans="2:9" ht="30" customHeight="1">
      <c r="B93" s="28">
        <v>82</v>
      </c>
      <c r="C93" s="27" t="s">
        <v>67</v>
      </c>
      <c r="D93" s="27" t="s">
        <v>21</v>
      </c>
      <c r="E93" s="29" t="s">
        <v>7</v>
      </c>
      <c r="F93" s="27" t="s">
        <v>84</v>
      </c>
      <c r="G93" s="32">
        <v>2100000</v>
      </c>
      <c r="H93" s="29" t="s">
        <v>7</v>
      </c>
      <c r="I93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94" spans="2:9" ht="30" customHeight="1">
      <c r="B94" s="28">
        <v>83</v>
      </c>
      <c r="C94" s="27" t="s">
        <v>67</v>
      </c>
      <c r="D94" s="27" t="s">
        <v>22</v>
      </c>
      <c r="E94" s="27" t="s">
        <v>68</v>
      </c>
      <c r="F94" s="27" t="s">
        <v>84</v>
      </c>
      <c r="G94" s="32">
        <v>30100000</v>
      </c>
      <c r="H94" s="56" t="s">
        <v>7</v>
      </c>
      <c r="I94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95" spans="2:9" ht="30" customHeight="1">
      <c r="B95" s="28">
        <v>84</v>
      </c>
      <c r="C95" s="27" t="s">
        <v>67</v>
      </c>
      <c r="D95" s="27" t="s">
        <v>24</v>
      </c>
      <c r="E95" s="27" t="s">
        <v>53</v>
      </c>
      <c r="F95" s="27" t="s">
        <v>84</v>
      </c>
      <c r="G95" s="32">
        <v>20100000</v>
      </c>
      <c r="H95" s="56" t="s">
        <v>7</v>
      </c>
      <c r="I95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96" spans="2:9" ht="30" customHeight="1">
      <c r="B96" s="28">
        <v>85</v>
      </c>
      <c r="C96" s="27" t="s">
        <v>67</v>
      </c>
      <c r="D96" s="27" t="s">
        <v>26</v>
      </c>
      <c r="E96" s="27" t="s">
        <v>69</v>
      </c>
      <c r="F96" s="27" t="s">
        <v>84</v>
      </c>
      <c r="G96" s="32">
        <v>10800000</v>
      </c>
      <c r="H96" s="56" t="s">
        <v>7</v>
      </c>
      <c r="I96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97" spans="2:9" ht="30" customHeight="1">
      <c r="B97" s="28">
        <v>86</v>
      </c>
      <c r="C97" s="27" t="s">
        <v>67</v>
      </c>
      <c r="D97" s="27" t="s">
        <v>28</v>
      </c>
      <c r="E97" s="27" t="s">
        <v>70</v>
      </c>
      <c r="F97" s="27" t="s">
        <v>84</v>
      </c>
      <c r="G97" s="32">
        <v>10800000</v>
      </c>
      <c r="H97" s="56" t="s">
        <v>7</v>
      </c>
      <c r="I97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98" spans="2:9" ht="30" customHeight="1">
      <c r="B98" s="28">
        <v>87</v>
      </c>
      <c r="C98" s="27" t="s">
        <v>67</v>
      </c>
      <c r="D98" s="27" t="s">
        <v>30</v>
      </c>
      <c r="E98" s="27" t="s">
        <v>68</v>
      </c>
      <c r="F98" s="27" t="s">
        <v>84</v>
      </c>
      <c r="G98" s="32">
        <v>5900000</v>
      </c>
      <c r="H98" s="56" t="s">
        <v>7</v>
      </c>
      <c r="I98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99" spans="2:9" ht="30" customHeight="1">
      <c r="B99" s="28">
        <v>88</v>
      </c>
      <c r="C99" s="27" t="s">
        <v>67</v>
      </c>
      <c r="D99" s="27" t="s">
        <v>31</v>
      </c>
      <c r="E99" s="27" t="s">
        <v>71</v>
      </c>
      <c r="F99" s="27" t="s">
        <v>84</v>
      </c>
      <c r="G99" s="32">
        <v>7700000</v>
      </c>
      <c r="H99" s="56" t="s">
        <v>7</v>
      </c>
      <c r="I99" s="27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نقشه بردار</v>
      </c>
    </row>
    <row r="100" spans="2:9" ht="30" customHeight="1">
      <c r="B100" s="28">
        <v>89</v>
      </c>
      <c r="C100" s="29" t="s">
        <v>80</v>
      </c>
      <c r="D100" s="29" t="s">
        <v>17</v>
      </c>
      <c r="E100" s="29" t="s">
        <v>7</v>
      </c>
      <c r="F100" s="27" t="s">
        <v>85</v>
      </c>
      <c r="G100" s="47">
        <v>37536000</v>
      </c>
      <c r="H100" s="29" t="s">
        <v>7</v>
      </c>
      <c r="I100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01" spans="2:9" ht="30" customHeight="1">
      <c r="B101" s="28">
        <v>90</v>
      </c>
      <c r="C101" s="29" t="s">
        <v>80</v>
      </c>
      <c r="D101" s="29" t="s">
        <v>18</v>
      </c>
      <c r="E101" s="29" t="s">
        <v>7</v>
      </c>
      <c r="F101" s="27" t="s">
        <v>85</v>
      </c>
      <c r="G101" s="47">
        <v>37536000</v>
      </c>
      <c r="H101" s="29" t="s">
        <v>7</v>
      </c>
      <c r="I101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02" spans="2:9" ht="30" customHeight="1">
      <c r="B102" s="28">
        <v>91</v>
      </c>
      <c r="C102" s="29" t="s">
        <v>80</v>
      </c>
      <c r="D102" s="29" t="s">
        <v>19</v>
      </c>
      <c r="E102" s="29" t="s">
        <v>7</v>
      </c>
      <c r="F102" s="27" t="s">
        <v>85</v>
      </c>
      <c r="G102" s="47">
        <v>14860000</v>
      </c>
      <c r="H102" s="29" t="s">
        <v>7</v>
      </c>
      <c r="I102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03" spans="2:9" ht="30" customHeight="1">
      <c r="B103" s="28">
        <v>92</v>
      </c>
      <c r="C103" s="29" t="s">
        <v>80</v>
      </c>
      <c r="D103" s="29" t="s">
        <v>20</v>
      </c>
      <c r="E103" s="29" t="s">
        <v>7</v>
      </c>
      <c r="F103" s="27" t="s">
        <v>85</v>
      </c>
      <c r="G103" s="47">
        <v>14860000</v>
      </c>
      <c r="H103" s="29" t="s">
        <v>7</v>
      </c>
      <c r="I103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04" spans="2:9" ht="30" customHeight="1">
      <c r="B104" s="28">
        <v>93</v>
      </c>
      <c r="C104" s="29" t="s">
        <v>80</v>
      </c>
      <c r="D104" s="29" t="s">
        <v>21</v>
      </c>
      <c r="E104" s="29" t="s">
        <v>7</v>
      </c>
      <c r="F104" s="27" t="s">
        <v>85</v>
      </c>
      <c r="G104" s="47">
        <v>2600000</v>
      </c>
      <c r="H104" s="29" t="s">
        <v>7</v>
      </c>
      <c r="I104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05" spans="2:9" ht="30" customHeight="1">
      <c r="B105" s="28">
        <v>94</v>
      </c>
      <c r="C105" s="29" t="s">
        <v>80</v>
      </c>
      <c r="D105" s="29" t="s">
        <v>22</v>
      </c>
      <c r="E105" s="29" t="s">
        <v>74</v>
      </c>
      <c r="F105" s="27" t="s">
        <v>85</v>
      </c>
      <c r="G105" s="47">
        <v>49620000</v>
      </c>
      <c r="H105" s="56" t="s">
        <v>7</v>
      </c>
      <c r="I105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06" spans="2:9" ht="30" customHeight="1">
      <c r="B106" s="28">
        <v>95</v>
      </c>
      <c r="C106" s="29" t="s">
        <v>80</v>
      </c>
      <c r="D106" s="29" t="s">
        <v>24</v>
      </c>
      <c r="E106" s="29" t="s">
        <v>75</v>
      </c>
      <c r="F106" s="27" t="s">
        <v>85</v>
      </c>
      <c r="G106" s="47">
        <v>33060000</v>
      </c>
      <c r="H106" s="56" t="s">
        <v>7</v>
      </c>
      <c r="I106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07" spans="2:9" ht="30" customHeight="1">
      <c r="B107" s="28">
        <v>96</v>
      </c>
      <c r="C107" s="29" t="s">
        <v>80</v>
      </c>
      <c r="D107" s="29" t="s">
        <v>26</v>
      </c>
      <c r="E107" s="29" t="s">
        <v>76</v>
      </c>
      <c r="F107" s="27" t="s">
        <v>85</v>
      </c>
      <c r="G107" s="47">
        <v>17580000</v>
      </c>
      <c r="H107" s="56" t="s">
        <v>7</v>
      </c>
      <c r="I107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08" spans="2:9" ht="30" customHeight="1">
      <c r="B108" s="28">
        <v>97</v>
      </c>
      <c r="C108" s="29" t="s">
        <v>80</v>
      </c>
      <c r="D108" s="29" t="s">
        <v>28</v>
      </c>
      <c r="E108" s="29" t="s">
        <v>77</v>
      </c>
      <c r="F108" s="27" t="s">
        <v>85</v>
      </c>
      <c r="G108" s="47">
        <v>17580000</v>
      </c>
      <c r="H108" s="56" t="s">
        <v>7</v>
      </c>
      <c r="I108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09" spans="2:9" ht="30" customHeight="1">
      <c r="B109" s="28">
        <v>98</v>
      </c>
      <c r="C109" s="29" t="s">
        <v>80</v>
      </c>
      <c r="D109" s="29" t="s">
        <v>30</v>
      </c>
      <c r="E109" s="29" t="s">
        <v>74</v>
      </c>
      <c r="F109" s="27" t="s">
        <v>85</v>
      </c>
      <c r="G109" s="47">
        <v>9252000</v>
      </c>
      <c r="H109" s="56" t="s">
        <v>7</v>
      </c>
      <c r="I109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10" spans="2:9" ht="30" customHeight="1">
      <c r="B110" s="28">
        <v>99</v>
      </c>
      <c r="C110" s="29" t="s">
        <v>80</v>
      </c>
      <c r="D110" s="29" t="s">
        <v>31</v>
      </c>
      <c r="E110" s="29" t="s">
        <v>78</v>
      </c>
      <c r="F110" s="27" t="s">
        <v>85</v>
      </c>
      <c r="G110" s="47">
        <v>8300000</v>
      </c>
      <c r="H110" s="56" t="s">
        <v>7</v>
      </c>
      <c r="I110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نقشه بردار</v>
      </c>
    </row>
    <row r="111" spans="2:9" ht="30" customHeight="1">
      <c r="B111" s="28">
        <v>100</v>
      </c>
      <c r="C111" s="29" t="s">
        <v>79</v>
      </c>
      <c r="D111" s="29" t="s">
        <v>17</v>
      </c>
      <c r="E111" s="29" t="s">
        <v>7</v>
      </c>
      <c r="F111" s="27" t="s">
        <v>85</v>
      </c>
      <c r="G111" s="47">
        <v>27026000</v>
      </c>
      <c r="H111" s="29" t="s">
        <v>7</v>
      </c>
      <c r="I111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12" spans="2:9" ht="30" customHeight="1">
      <c r="B112" s="28">
        <v>101</v>
      </c>
      <c r="C112" s="29" t="s">
        <v>79</v>
      </c>
      <c r="D112" s="29" t="s">
        <v>18</v>
      </c>
      <c r="E112" s="29" t="s">
        <v>7</v>
      </c>
      <c r="F112" s="27" t="s">
        <v>85</v>
      </c>
      <c r="G112" s="47">
        <v>27026000</v>
      </c>
      <c r="H112" s="29" t="s">
        <v>7</v>
      </c>
      <c r="I112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13" spans="2:9" ht="30" customHeight="1">
      <c r="B113" s="28">
        <v>102</v>
      </c>
      <c r="C113" s="29" t="s">
        <v>79</v>
      </c>
      <c r="D113" s="29" t="s">
        <v>19</v>
      </c>
      <c r="E113" s="29" t="s">
        <v>7</v>
      </c>
      <c r="F113" s="27" t="s">
        <v>85</v>
      </c>
      <c r="G113" s="47">
        <v>10700000</v>
      </c>
      <c r="H113" s="29" t="s">
        <v>7</v>
      </c>
      <c r="I113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14" spans="2:9" ht="30" customHeight="1">
      <c r="B114" s="28">
        <v>103</v>
      </c>
      <c r="C114" s="29" t="s">
        <v>79</v>
      </c>
      <c r="D114" s="29" t="s">
        <v>20</v>
      </c>
      <c r="E114" s="29" t="s">
        <v>7</v>
      </c>
      <c r="F114" s="27" t="s">
        <v>85</v>
      </c>
      <c r="G114" s="47">
        <v>10700000</v>
      </c>
      <c r="H114" s="29" t="s">
        <v>7</v>
      </c>
      <c r="I114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15" spans="2:9" ht="30" customHeight="1">
      <c r="B115" s="28">
        <v>104</v>
      </c>
      <c r="C115" s="29" t="s">
        <v>79</v>
      </c>
      <c r="D115" s="29" t="s">
        <v>21</v>
      </c>
      <c r="E115" s="29" t="s">
        <v>7</v>
      </c>
      <c r="F115" s="27" t="s">
        <v>85</v>
      </c>
      <c r="G115" s="47">
        <v>2100000</v>
      </c>
      <c r="H115" s="29" t="s">
        <v>7</v>
      </c>
      <c r="I115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16" spans="2:9" ht="30" customHeight="1">
      <c r="B116" s="28">
        <v>105</v>
      </c>
      <c r="C116" s="29" t="s">
        <v>79</v>
      </c>
      <c r="D116" s="29" t="s">
        <v>22</v>
      </c>
      <c r="E116" s="29" t="s">
        <v>86</v>
      </c>
      <c r="F116" s="27" t="s">
        <v>85</v>
      </c>
      <c r="G116" s="47">
        <v>35726000</v>
      </c>
      <c r="H116" s="56" t="s">
        <v>7</v>
      </c>
      <c r="I116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17" spans="2:9" ht="30" customHeight="1">
      <c r="B117" s="28">
        <v>106</v>
      </c>
      <c r="C117" s="29" t="s">
        <v>79</v>
      </c>
      <c r="D117" s="29" t="s">
        <v>24</v>
      </c>
      <c r="E117" s="29" t="s">
        <v>87</v>
      </c>
      <c r="F117" s="27" t="s">
        <v>85</v>
      </c>
      <c r="G117" s="47">
        <v>23800000</v>
      </c>
      <c r="H117" s="56" t="s">
        <v>7</v>
      </c>
      <c r="I117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18" spans="2:9" ht="30" customHeight="1">
      <c r="B118" s="28">
        <v>107</v>
      </c>
      <c r="C118" s="29" t="s">
        <v>79</v>
      </c>
      <c r="D118" s="29" t="s">
        <v>26</v>
      </c>
      <c r="E118" s="29" t="s">
        <v>54</v>
      </c>
      <c r="F118" s="27" t="s">
        <v>85</v>
      </c>
      <c r="G118" s="47">
        <v>12700000</v>
      </c>
      <c r="H118" s="56" t="s">
        <v>7</v>
      </c>
      <c r="I118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19" spans="2:9" ht="30" customHeight="1">
      <c r="B119" s="28">
        <v>108</v>
      </c>
      <c r="C119" s="29" t="s">
        <v>79</v>
      </c>
      <c r="D119" s="29" t="s">
        <v>28</v>
      </c>
      <c r="E119" s="29" t="s">
        <v>88</v>
      </c>
      <c r="F119" s="27" t="s">
        <v>85</v>
      </c>
      <c r="G119" s="47">
        <v>12700000</v>
      </c>
      <c r="H119" s="56" t="s">
        <v>7</v>
      </c>
      <c r="I119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20" spans="2:9" ht="30" customHeight="1">
      <c r="B120" s="28">
        <v>109</v>
      </c>
      <c r="C120" s="29" t="s">
        <v>79</v>
      </c>
      <c r="D120" s="29" t="s">
        <v>30</v>
      </c>
      <c r="E120" s="29" t="s">
        <v>86</v>
      </c>
      <c r="F120" s="27" t="s">
        <v>85</v>
      </c>
      <c r="G120" s="47">
        <v>6700000</v>
      </c>
      <c r="H120" s="56" t="s">
        <v>7</v>
      </c>
      <c r="I120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21" spans="2:9" ht="30" customHeight="1">
      <c r="B121" s="28">
        <v>110</v>
      </c>
      <c r="C121" s="29" t="s">
        <v>79</v>
      </c>
      <c r="D121" s="29" t="s">
        <v>31</v>
      </c>
      <c r="E121" s="29" t="s">
        <v>89</v>
      </c>
      <c r="F121" s="27" t="s">
        <v>85</v>
      </c>
      <c r="G121" s="47">
        <v>8300000</v>
      </c>
      <c r="H121" s="56" t="s">
        <v>7</v>
      </c>
      <c r="I121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نقشه بردار</v>
      </c>
    </row>
    <row r="122" spans="2:9" ht="30" customHeight="1">
      <c r="B122" s="28">
        <v>111</v>
      </c>
      <c r="C122" s="29" t="s">
        <v>90</v>
      </c>
      <c r="D122" s="29" t="s">
        <v>17</v>
      </c>
      <c r="E122" s="29" t="s">
        <v>7</v>
      </c>
      <c r="F122" s="27" t="s">
        <v>85</v>
      </c>
      <c r="G122" s="47">
        <v>44900000</v>
      </c>
      <c r="H122" s="29" t="s">
        <v>7</v>
      </c>
      <c r="I122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23" spans="2:9" ht="30" customHeight="1">
      <c r="B123" s="28">
        <v>112</v>
      </c>
      <c r="C123" s="29" t="s">
        <v>90</v>
      </c>
      <c r="D123" s="29" t="s">
        <v>18</v>
      </c>
      <c r="E123" s="29" t="s">
        <v>7</v>
      </c>
      <c r="F123" s="27" t="s">
        <v>85</v>
      </c>
      <c r="G123" s="47">
        <v>44900000</v>
      </c>
      <c r="H123" s="29" t="s">
        <v>7</v>
      </c>
      <c r="I123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24" spans="2:9" ht="30" customHeight="1">
      <c r="B124" s="28">
        <v>113</v>
      </c>
      <c r="C124" s="29" t="s">
        <v>90</v>
      </c>
      <c r="D124" s="29" t="s">
        <v>19</v>
      </c>
      <c r="E124" s="29" t="s">
        <v>7</v>
      </c>
      <c r="F124" s="27" t="s">
        <v>85</v>
      </c>
      <c r="G124" s="47">
        <v>20400000</v>
      </c>
      <c r="H124" s="29" t="s">
        <v>7</v>
      </c>
      <c r="I124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25" spans="2:9" ht="30" customHeight="1">
      <c r="B125" s="28">
        <v>114</v>
      </c>
      <c r="C125" s="29" t="s">
        <v>90</v>
      </c>
      <c r="D125" s="29" t="s">
        <v>20</v>
      </c>
      <c r="E125" s="29" t="s">
        <v>7</v>
      </c>
      <c r="F125" s="27" t="s">
        <v>85</v>
      </c>
      <c r="G125" s="47">
        <v>20400000</v>
      </c>
      <c r="H125" s="29" t="s">
        <v>7</v>
      </c>
      <c r="I125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26" spans="2:9" ht="30" customHeight="1">
      <c r="B126" s="28">
        <v>115</v>
      </c>
      <c r="C126" s="29" t="s">
        <v>90</v>
      </c>
      <c r="D126" s="29" t="s">
        <v>21</v>
      </c>
      <c r="E126" s="29" t="s">
        <v>7</v>
      </c>
      <c r="F126" s="27" t="s">
        <v>85</v>
      </c>
      <c r="G126" s="47">
        <v>3500000</v>
      </c>
      <c r="H126" s="29" t="s">
        <v>7</v>
      </c>
      <c r="I126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27" spans="2:9" ht="30" customHeight="1">
      <c r="B127" s="28">
        <v>116</v>
      </c>
      <c r="C127" s="29" t="s">
        <v>90</v>
      </c>
      <c r="D127" s="29" t="s">
        <v>22</v>
      </c>
      <c r="E127" s="29" t="s">
        <v>91</v>
      </c>
      <c r="F127" s="27" t="s">
        <v>85</v>
      </c>
      <c r="G127" s="47">
        <v>65000000</v>
      </c>
      <c r="H127" s="56" t="s">
        <v>7</v>
      </c>
      <c r="I127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28" spans="2:9" ht="30" customHeight="1">
      <c r="B128" s="28">
        <v>117</v>
      </c>
      <c r="C128" s="29" t="s">
        <v>90</v>
      </c>
      <c r="D128" s="29" t="s">
        <v>24</v>
      </c>
      <c r="E128" s="29" t="s">
        <v>59</v>
      </c>
      <c r="F128" s="27" t="s">
        <v>85</v>
      </c>
      <c r="G128" s="47">
        <v>39400000</v>
      </c>
      <c r="H128" s="56" t="s">
        <v>7</v>
      </c>
      <c r="I128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29" spans="2:9" ht="30" customHeight="1">
      <c r="B129" s="28">
        <v>118</v>
      </c>
      <c r="C129" s="29" t="s">
        <v>90</v>
      </c>
      <c r="D129" s="29" t="s">
        <v>26</v>
      </c>
      <c r="E129" s="29" t="s">
        <v>92</v>
      </c>
      <c r="F129" s="27" t="s">
        <v>85</v>
      </c>
      <c r="G129" s="47">
        <v>22000000</v>
      </c>
      <c r="H129" s="56" t="s">
        <v>7</v>
      </c>
      <c r="I129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30" spans="2:9" ht="30" customHeight="1">
      <c r="B130" s="28">
        <v>119</v>
      </c>
      <c r="C130" s="29" t="s">
        <v>90</v>
      </c>
      <c r="D130" s="29" t="s">
        <v>28</v>
      </c>
      <c r="E130" s="29" t="s">
        <v>93</v>
      </c>
      <c r="F130" s="27" t="s">
        <v>85</v>
      </c>
      <c r="G130" s="47">
        <v>22000000</v>
      </c>
      <c r="H130" s="56" t="s">
        <v>7</v>
      </c>
      <c r="I130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31" spans="2:9" ht="30" customHeight="1">
      <c r="B131" s="28">
        <v>120</v>
      </c>
      <c r="C131" s="29" t="s">
        <v>90</v>
      </c>
      <c r="D131" s="29" t="s">
        <v>30</v>
      </c>
      <c r="E131" s="29" t="s">
        <v>91</v>
      </c>
      <c r="F131" s="27" t="s">
        <v>85</v>
      </c>
      <c r="G131" s="47">
        <v>13000000</v>
      </c>
      <c r="H131" s="56" t="s">
        <v>7</v>
      </c>
      <c r="I131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32" spans="2:9" ht="30" customHeight="1">
      <c r="B132" s="28">
        <v>121</v>
      </c>
      <c r="C132" s="29" t="s">
        <v>90</v>
      </c>
      <c r="D132" s="29" t="s">
        <v>31</v>
      </c>
      <c r="E132" s="29" t="s">
        <v>44</v>
      </c>
      <c r="F132" s="27" t="s">
        <v>85</v>
      </c>
      <c r="G132" s="47">
        <v>7400000</v>
      </c>
      <c r="H132" s="56" t="s">
        <v>7</v>
      </c>
      <c r="I132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نقشه بردار</v>
      </c>
    </row>
    <row r="133" spans="2:9" ht="30" customHeight="1">
      <c r="B133" s="28">
        <v>122</v>
      </c>
      <c r="C133" s="29" t="s">
        <v>94</v>
      </c>
      <c r="D133" s="29" t="s">
        <v>17</v>
      </c>
      <c r="E133" s="29" t="s">
        <v>8</v>
      </c>
      <c r="F133" s="27" t="s">
        <v>85</v>
      </c>
      <c r="G133" s="47">
        <v>44900000</v>
      </c>
      <c r="H133" s="29" t="s">
        <v>8</v>
      </c>
      <c r="I133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34" spans="2:9" ht="30" customHeight="1">
      <c r="B134" s="28">
        <v>123</v>
      </c>
      <c r="C134" s="29" t="s">
        <v>94</v>
      </c>
      <c r="D134" s="29" t="s">
        <v>18</v>
      </c>
      <c r="E134" s="29" t="s">
        <v>8</v>
      </c>
      <c r="F134" s="27" t="s">
        <v>85</v>
      </c>
      <c r="G134" s="47">
        <v>44900000</v>
      </c>
      <c r="H134" s="29" t="s">
        <v>8</v>
      </c>
      <c r="I134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35" spans="2:9" ht="30" customHeight="1">
      <c r="B135" s="28">
        <v>124</v>
      </c>
      <c r="C135" s="29" t="s">
        <v>94</v>
      </c>
      <c r="D135" s="29" t="s">
        <v>19</v>
      </c>
      <c r="E135" s="29" t="s">
        <v>8</v>
      </c>
      <c r="F135" s="27" t="s">
        <v>85</v>
      </c>
      <c r="G135" s="47">
        <v>20400000</v>
      </c>
      <c r="H135" s="29" t="s">
        <v>8</v>
      </c>
      <c r="I135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36" spans="2:9" ht="30" customHeight="1">
      <c r="B136" s="28">
        <v>125</v>
      </c>
      <c r="C136" s="29" t="s">
        <v>94</v>
      </c>
      <c r="D136" s="29" t="s">
        <v>20</v>
      </c>
      <c r="E136" s="29" t="s">
        <v>8</v>
      </c>
      <c r="F136" s="27" t="s">
        <v>85</v>
      </c>
      <c r="G136" s="47">
        <v>20400000</v>
      </c>
      <c r="H136" s="29" t="s">
        <v>8</v>
      </c>
      <c r="I136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37" spans="2:9" ht="30" customHeight="1">
      <c r="B137" s="28">
        <v>126</v>
      </c>
      <c r="C137" s="29" t="s">
        <v>94</v>
      </c>
      <c r="D137" s="29" t="s">
        <v>21</v>
      </c>
      <c r="E137" s="29" t="s">
        <v>8</v>
      </c>
      <c r="F137" s="27" t="s">
        <v>85</v>
      </c>
      <c r="G137" s="47">
        <v>3500000</v>
      </c>
      <c r="H137" s="29" t="s">
        <v>8</v>
      </c>
      <c r="I137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38" spans="2:9" ht="30" customHeight="1">
      <c r="B138" s="28">
        <v>127</v>
      </c>
      <c r="C138" s="29" t="s">
        <v>94</v>
      </c>
      <c r="D138" s="29" t="s">
        <v>22</v>
      </c>
      <c r="E138" s="29" t="s">
        <v>95</v>
      </c>
      <c r="F138" s="27" t="s">
        <v>85</v>
      </c>
      <c r="G138" s="47">
        <v>65000000</v>
      </c>
      <c r="H138" s="56" t="s">
        <v>8</v>
      </c>
      <c r="I138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39" spans="2:9" ht="30" customHeight="1">
      <c r="B139" s="28">
        <v>128</v>
      </c>
      <c r="C139" s="29" t="s">
        <v>94</v>
      </c>
      <c r="D139" s="29" t="s">
        <v>24</v>
      </c>
      <c r="E139" s="29" t="s">
        <v>59</v>
      </c>
      <c r="F139" s="27" t="s">
        <v>85</v>
      </c>
      <c r="G139" s="47">
        <v>39400000</v>
      </c>
      <c r="H139" s="56" t="s">
        <v>8</v>
      </c>
      <c r="I139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40" spans="2:9" ht="30" customHeight="1">
      <c r="B140" s="28">
        <v>129</v>
      </c>
      <c r="C140" s="29" t="s">
        <v>94</v>
      </c>
      <c r="D140" s="29" t="s">
        <v>26</v>
      </c>
      <c r="E140" s="29" t="s">
        <v>54</v>
      </c>
      <c r="F140" s="27" t="s">
        <v>85</v>
      </c>
      <c r="G140" s="47">
        <v>22000000</v>
      </c>
      <c r="H140" s="56" t="s">
        <v>8</v>
      </c>
      <c r="I140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41" spans="2:9" ht="30" customHeight="1">
      <c r="B141" s="28">
        <v>130</v>
      </c>
      <c r="C141" s="29" t="s">
        <v>94</v>
      </c>
      <c r="D141" s="29" t="s">
        <v>28</v>
      </c>
      <c r="E141" s="29" t="s">
        <v>70</v>
      </c>
      <c r="F141" s="27" t="s">
        <v>85</v>
      </c>
      <c r="G141" s="47">
        <v>22000000</v>
      </c>
      <c r="H141" s="56" t="s">
        <v>8</v>
      </c>
      <c r="I141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42" spans="2:9" ht="30" customHeight="1">
      <c r="B142" s="28">
        <v>131</v>
      </c>
      <c r="C142" s="29" t="s">
        <v>94</v>
      </c>
      <c r="D142" s="29" t="s">
        <v>30</v>
      </c>
      <c r="E142" s="29" t="s">
        <v>59</v>
      </c>
      <c r="F142" s="27" t="s">
        <v>85</v>
      </c>
      <c r="G142" s="47">
        <v>13000000</v>
      </c>
      <c r="H142" s="56" t="s">
        <v>8</v>
      </c>
      <c r="I142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43" spans="2:9" ht="30" customHeight="1">
      <c r="B143" s="28">
        <v>132</v>
      </c>
      <c r="C143" s="29" t="s">
        <v>94</v>
      </c>
      <c r="D143" s="29" t="s">
        <v>31</v>
      </c>
      <c r="E143" s="29" t="s">
        <v>96</v>
      </c>
      <c r="F143" s="27" t="s">
        <v>85</v>
      </c>
      <c r="G143" s="47">
        <v>7400000</v>
      </c>
      <c r="H143" s="56" t="s">
        <v>8</v>
      </c>
      <c r="I143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نقشه بردار</v>
      </c>
    </row>
    <row r="144" spans="2:9" ht="30" customHeight="1">
      <c r="B144" s="28">
        <v>133</v>
      </c>
      <c r="C144" s="29" t="s">
        <v>97</v>
      </c>
      <c r="D144" s="29" t="s">
        <v>17</v>
      </c>
      <c r="E144" s="29" t="s">
        <v>98</v>
      </c>
      <c r="F144" s="27" t="s">
        <v>85</v>
      </c>
      <c r="G144" s="47">
        <v>26200000</v>
      </c>
      <c r="H144" s="29" t="s">
        <v>98</v>
      </c>
      <c r="I144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45" spans="2:9" ht="30" customHeight="1">
      <c r="B145" s="28">
        <v>134</v>
      </c>
      <c r="C145" s="29" t="s">
        <v>97</v>
      </c>
      <c r="D145" s="29" t="s">
        <v>18</v>
      </c>
      <c r="E145" s="29" t="s">
        <v>98</v>
      </c>
      <c r="F145" s="27" t="s">
        <v>85</v>
      </c>
      <c r="G145" s="47">
        <v>26200000</v>
      </c>
      <c r="H145" s="29" t="s">
        <v>98</v>
      </c>
      <c r="I145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46" spans="2:9" ht="30" customHeight="1">
      <c r="B146" s="28">
        <v>135</v>
      </c>
      <c r="C146" s="29" t="s">
        <v>97</v>
      </c>
      <c r="D146" s="29" t="s">
        <v>19</v>
      </c>
      <c r="E146" s="29" t="s">
        <v>98</v>
      </c>
      <c r="F146" s="27" t="s">
        <v>85</v>
      </c>
      <c r="G146" s="47">
        <v>10500000</v>
      </c>
      <c r="H146" s="29" t="s">
        <v>98</v>
      </c>
      <c r="I146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47" spans="2:9" ht="30" customHeight="1">
      <c r="B147" s="28">
        <v>136</v>
      </c>
      <c r="C147" s="29" t="s">
        <v>97</v>
      </c>
      <c r="D147" s="29" t="s">
        <v>20</v>
      </c>
      <c r="E147" s="29" t="s">
        <v>98</v>
      </c>
      <c r="F147" s="27" t="s">
        <v>85</v>
      </c>
      <c r="G147" s="47">
        <v>10500000</v>
      </c>
      <c r="H147" s="29" t="s">
        <v>98</v>
      </c>
      <c r="I147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48" spans="2:9" ht="30" customHeight="1">
      <c r="B148" s="28">
        <v>137</v>
      </c>
      <c r="C148" s="29" t="s">
        <v>97</v>
      </c>
      <c r="D148" s="29" t="s">
        <v>21</v>
      </c>
      <c r="E148" s="29" t="s">
        <v>98</v>
      </c>
      <c r="F148" s="27" t="s">
        <v>85</v>
      </c>
      <c r="G148" s="47">
        <v>2400000</v>
      </c>
      <c r="H148" s="29" t="s">
        <v>98</v>
      </c>
      <c r="I148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49" spans="2:9" ht="30" customHeight="1">
      <c r="B149" s="28">
        <v>138</v>
      </c>
      <c r="C149" s="29" t="s">
        <v>97</v>
      </c>
      <c r="D149" s="29" t="s">
        <v>22</v>
      </c>
      <c r="E149" s="29" t="s">
        <v>99</v>
      </c>
      <c r="F149" s="27" t="s">
        <v>85</v>
      </c>
      <c r="G149" s="47">
        <v>34500000</v>
      </c>
      <c r="H149" s="56" t="s">
        <v>98</v>
      </c>
      <c r="I149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50" spans="2:9" ht="30" customHeight="1">
      <c r="B150" s="28">
        <v>139</v>
      </c>
      <c r="C150" s="29" t="s">
        <v>97</v>
      </c>
      <c r="D150" s="29" t="s">
        <v>24</v>
      </c>
      <c r="E150" s="29" t="s">
        <v>59</v>
      </c>
      <c r="F150" s="27" t="s">
        <v>85</v>
      </c>
      <c r="G150" s="47">
        <v>23000000</v>
      </c>
      <c r="H150" s="56" t="s">
        <v>98</v>
      </c>
      <c r="I150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51" spans="2:9" ht="30" customHeight="1">
      <c r="B151" s="28">
        <v>140</v>
      </c>
      <c r="C151" s="29" t="s">
        <v>97</v>
      </c>
      <c r="D151" s="29" t="s">
        <v>26</v>
      </c>
      <c r="E151" s="29" t="s">
        <v>100</v>
      </c>
      <c r="F151" s="27" t="s">
        <v>85</v>
      </c>
      <c r="G151" s="47">
        <v>12400000</v>
      </c>
      <c r="H151" s="56" t="s">
        <v>98</v>
      </c>
      <c r="I151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52" spans="2:9" ht="30" customHeight="1">
      <c r="B152" s="28">
        <v>141</v>
      </c>
      <c r="C152" s="29" t="s">
        <v>97</v>
      </c>
      <c r="D152" s="29" t="s">
        <v>28</v>
      </c>
      <c r="E152" s="29" t="s">
        <v>70</v>
      </c>
      <c r="F152" s="27" t="s">
        <v>85</v>
      </c>
      <c r="G152" s="47">
        <v>12400000</v>
      </c>
      <c r="H152" s="56" t="s">
        <v>98</v>
      </c>
      <c r="I152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53" spans="2:9" ht="30" customHeight="1">
      <c r="B153" s="28">
        <v>142</v>
      </c>
      <c r="C153" s="29" t="s">
        <v>97</v>
      </c>
      <c r="D153" s="29" t="s">
        <v>30</v>
      </c>
      <c r="E153" s="29" t="s">
        <v>99</v>
      </c>
      <c r="F153" s="27" t="s">
        <v>85</v>
      </c>
      <c r="G153" s="47">
        <v>6700000</v>
      </c>
      <c r="H153" s="56" t="s">
        <v>98</v>
      </c>
      <c r="I153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54" spans="2:9" ht="30" customHeight="1">
      <c r="B154" s="28">
        <v>143</v>
      </c>
      <c r="C154" s="29" t="s">
        <v>97</v>
      </c>
      <c r="D154" s="29" t="s">
        <v>31</v>
      </c>
      <c r="E154" s="29" t="s">
        <v>101</v>
      </c>
      <c r="F154" s="27" t="s">
        <v>85</v>
      </c>
      <c r="G154" s="47">
        <v>7500000</v>
      </c>
      <c r="H154" s="56" t="s">
        <v>98</v>
      </c>
      <c r="I154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نقشه بردار</v>
      </c>
    </row>
    <row r="155" spans="2:9" ht="30" customHeight="1">
      <c r="B155" s="28">
        <v>144</v>
      </c>
      <c r="C155" s="29" t="s">
        <v>102</v>
      </c>
      <c r="D155" s="29" t="s">
        <v>17</v>
      </c>
      <c r="E155" s="29" t="s">
        <v>7</v>
      </c>
      <c r="F155" s="27" t="s">
        <v>85</v>
      </c>
      <c r="G155" s="47">
        <v>16670000</v>
      </c>
      <c r="H155" s="29" t="s">
        <v>7</v>
      </c>
      <c r="I155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56" spans="2:9" ht="30" customHeight="1">
      <c r="B156" s="28">
        <v>145</v>
      </c>
      <c r="C156" s="29" t="s">
        <v>102</v>
      </c>
      <c r="D156" s="29" t="s">
        <v>18</v>
      </c>
      <c r="E156" s="29" t="s">
        <v>7</v>
      </c>
      <c r="F156" s="27" t="s">
        <v>85</v>
      </c>
      <c r="G156" s="47">
        <v>16670000</v>
      </c>
      <c r="H156" s="29" t="s">
        <v>7</v>
      </c>
      <c r="I156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57" spans="2:9" ht="30" customHeight="1">
      <c r="B157" s="28">
        <v>146</v>
      </c>
      <c r="C157" s="29" t="s">
        <v>102</v>
      </c>
      <c r="D157" s="29" t="s">
        <v>19</v>
      </c>
      <c r="E157" s="29" t="s">
        <v>7</v>
      </c>
      <c r="F157" s="27" t="s">
        <v>85</v>
      </c>
      <c r="G157" s="47">
        <v>9600000</v>
      </c>
      <c r="H157" s="29" t="s">
        <v>7</v>
      </c>
      <c r="I157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58" spans="2:9" ht="30" customHeight="1">
      <c r="B158" s="28">
        <v>147</v>
      </c>
      <c r="C158" s="29" t="s">
        <v>102</v>
      </c>
      <c r="D158" s="29" t="s">
        <v>20</v>
      </c>
      <c r="E158" s="29" t="s">
        <v>7</v>
      </c>
      <c r="F158" s="27" t="s">
        <v>85</v>
      </c>
      <c r="G158" s="47">
        <v>9600000</v>
      </c>
      <c r="H158" s="29" t="s">
        <v>7</v>
      </c>
      <c r="I158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59" spans="2:9" ht="30" customHeight="1">
      <c r="B159" s="28">
        <v>148</v>
      </c>
      <c r="C159" s="29" t="s">
        <v>102</v>
      </c>
      <c r="D159" s="29" t="s">
        <v>21</v>
      </c>
      <c r="E159" s="29" t="s">
        <v>7</v>
      </c>
      <c r="F159" s="27" t="s">
        <v>85</v>
      </c>
      <c r="G159" s="47">
        <v>2100000</v>
      </c>
      <c r="H159" s="29" t="s">
        <v>7</v>
      </c>
      <c r="I159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60" spans="2:9" ht="30" customHeight="1">
      <c r="B160" s="28">
        <v>149</v>
      </c>
      <c r="C160" s="29" t="s">
        <v>102</v>
      </c>
      <c r="D160" s="29" t="s">
        <v>22</v>
      </c>
      <c r="E160" s="29" t="s">
        <v>104</v>
      </c>
      <c r="F160" s="27" t="s">
        <v>85</v>
      </c>
      <c r="G160" s="47">
        <v>31300000</v>
      </c>
      <c r="H160" s="56" t="s">
        <v>7</v>
      </c>
      <c r="I160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61" spans="2:9" ht="30" customHeight="1">
      <c r="B161" s="28">
        <v>150</v>
      </c>
      <c r="C161" s="29" t="s">
        <v>102</v>
      </c>
      <c r="D161" s="29" t="s">
        <v>24</v>
      </c>
      <c r="E161" s="29" t="s">
        <v>105</v>
      </c>
      <c r="F161" s="27" t="s">
        <v>85</v>
      </c>
      <c r="G161" s="47">
        <v>20900000</v>
      </c>
      <c r="H161" s="56" t="s">
        <v>7</v>
      </c>
      <c r="I161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62" spans="2:9" ht="30" customHeight="1">
      <c r="B162" s="28">
        <v>151</v>
      </c>
      <c r="C162" s="29" t="s">
        <v>102</v>
      </c>
      <c r="D162" s="29" t="s">
        <v>26</v>
      </c>
      <c r="E162" s="29" t="s">
        <v>106</v>
      </c>
      <c r="F162" s="27" t="s">
        <v>85</v>
      </c>
      <c r="G162" s="47">
        <v>11250000</v>
      </c>
      <c r="H162" s="56" t="s">
        <v>7</v>
      </c>
      <c r="I162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63" spans="2:9" ht="30" customHeight="1">
      <c r="B163" s="28">
        <v>152</v>
      </c>
      <c r="C163" s="29" t="s">
        <v>102</v>
      </c>
      <c r="D163" s="29" t="s">
        <v>28</v>
      </c>
      <c r="E163" s="29" t="s">
        <v>43</v>
      </c>
      <c r="F163" s="27" t="s">
        <v>85</v>
      </c>
      <c r="G163" s="47">
        <v>11250000</v>
      </c>
      <c r="H163" s="56" t="s">
        <v>7</v>
      </c>
      <c r="I163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64" spans="2:9" ht="30" customHeight="1">
      <c r="B164" s="28">
        <v>153</v>
      </c>
      <c r="C164" s="29" t="s">
        <v>102</v>
      </c>
      <c r="D164" s="29" t="s">
        <v>30</v>
      </c>
      <c r="E164" s="29" t="s">
        <v>104</v>
      </c>
      <c r="F164" s="27" t="s">
        <v>85</v>
      </c>
      <c r="G164" s="47">
        <v>6100000</v>
      </c>
      <c r="H164" s="56" t="s">
        <v>7</v>
      </c>
      <c r="I164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65" spans="2:9" ht="30" customHeight="1">
      <c r="B165" s="28">
        <v>154</v>
      </c>
      <c r="C165" s="29" t="s">
        <v>102</v>
      </c>
      <c r="D165" s="29" t="s">
        <v>31</v>
      </c>
      <c r="E165" s="29" t="s">
        <v>44</v>
      </c>
      <c r="F165" s="27" t="s">
        <v>85</v>
      </c>
      <c r="G165" s="47">
        <v>9200000</v>
      </c>
      <c r="H165" s="56" t="s">
        <v>7</v>
      </c>
      <c r="I165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نقشه بردار</v>
      </c>
    </row>
    <row r="166" spans="2:9" ht="30" customHeight="1">
      <c r="B166" s="28">
        <v>155</v>
      </c>
      <c r="C166" s="29" t="s">
        <v>103</v>
      </c>
      <c r="D166" s="29" t="s">
        <v>17</v>
      </c>
      <c r="E166" s="29" t="s">
        <v>8</v>
      </c>
      <c r="F166" s="27" t="s">
        <v>85</v>
      </c>
      <c r="G166" s="47">
        <v>13600000</v>
      </c>
      <c r="H166" s="29" t="s">
        <v>8</v>
      </c>
      <c r="I166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67" spans="2:9" ht="30" customHeight="1">
      <c r="B167" s="28">
        <v>156</v>
      </c>
      <c r="C167" s="29" t="s">
        <v>103</v>
      </c>
      <c r="D167" s="29" t="s">
        <v>18</v>
      </c>
      <c r="E167" s="29" t="s">
        <v>8</v>
      </c>
      <c r="F167" s="27" t="s">
        <v>85</v>
      </c>
      <c r="G167" s="47">
        <v>13600000</v>
      </c>
      <c r="H167" s="29" t="s">
        <v>8</v>
      </c>
      <c r="I167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68" spans="2:9" ht="30" customHeight="1">
      <c r="B168" s="28">
        <v>157</v>
      </c>
      <c r="C168" s="29" t="s">
        <v>103</v>
      </c>
      <c r="D168" s="29" t="s">
        <v>19</v>
      </c>
      <c r="E168" s="29" t="s">
        <v>8</v>
      </c>
      <c r="F168" s="27" t="s">
        <v>85</v>
      </c>
      <c r="G168" s="47">
        <v>5500000</v>
      </c>
      <c r="H168" s="29" t="s">
        <v>8</v>
      </c>
      <c r="I168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69" spans="2:9" ht="30" customHeight="1">
      <c r="B169" s="28">
        <v>158</v>
      </c>
      <c r="C169" s="29" t="s">
        <v>103</v>
      </c>
      <c r="D169" s="29" t="s">
        <v>20</v>
      </c>
      <c r="E169" s="29" t="s">
        <v>8</v>
      </c>
      <c r="F169" s="27" t="s">
        <v>85</v>
      </c>
      <c r="G169" s="47">
        <v>5500000</v>
      </c>
      <c r="H169" s="29" t="s">
        <v>8</v>
      </c>
      <c r="I169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70" spans="2:9" ht="30" customHeight="1">
      <c r="B170" s="28">
        <v>159</v>
      </c>
      <c r="C170" s="29" t="s">
        <v>103</v>
      </c>
      <c r="D170" s="29" t="s">
        <v>21</v>
      </c>
      <c r="E170" s="29" t="s">
        <v>8</v>
      </c>
      <c r="F170" s="27" t="s">
        <v>85</v>
      </c>
      <c r="G170" s="47">
        <v>1300000</v>
      </c>
      <c r="H170" s="29" t="s">
        <v>8</v>
      </c>
      <c r="I170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طراح</v>
      </c>
    </row>
    <row r="171" spans="2:9" ht="30" customHeight="1">
      <c r="B171" s="28">
        <v>160</v>
      </c>
      <c r="C171" s="29" t="s">
        <v>103</v>
      </c>
      <c r="D171" s="29" t="s">
        <v>22</v>
      </c>
      <c r="E171" s="29" t="s">
        <v>107</v>
      </c>
      <c r="F171" s="27" t="s">
        <v>85</v>
      </c>
      <c r="G171" s="47">
        <v>17900000</v>
      </c>
      <c r="H171" s="56" t="s">
        <v>8</v>
      </c>
      <c r="I171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72" spans="2:9" ht="30" customHeight="1">
      <c r="B172" s="28">
        <v>161</v>
      </c>
      <c r="C172" s="29" t="s">
        <v>103</v>
      </c>
      <c r="D172" s="29" t="s">
        <v>24</v>
      </c>
      <c r="E172" s="29" t="s">
        <v>108</v>
      </c>
      <c r="F172" s="27" t="s">
        <v>85</v>
      </c>
      <c r="G172" s="47">
        <v>7800000</v>
      </c>
      <c r="H172" s="56" t="s">
        <v>8</v>
      </c>
      <c r="I172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73" spans="2:9" ht="30" customHeight="1">
      <c r="B173" s="28">
        <v>162</v>
      </c>
      <c r="C173" s="29" t="s">
        <v>103</v>
      </c>
      <c r="D173" s="29" t="s">
        <v>26</v>
      </c>
      <c r="E173" s="29" t="s">
        <v>109</v>
      </c>
      <c r="F173" s="27" t="s">
        <v>85</v>
      </c>
      <c r="G173" s="47">
        <v>6400000</v>
      </c>
      <c r="H173" s="56" t="s">
        <v>8</v>
      </c>
      <c r="I173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74" spans="2:9" ht="30" customHeight="1">
      <c r="B174" s="28">
        <v>163</v>
      </c>
      <c r="C174" s="29" t="s">
        <v>103</v>
      </c>
      <c r="D174" s="29" t="s">
        <v>28</v>
      </c>
      <c r="E174" s="29" t="s">
        <v>110</v>
      </c>
      <c r="F174" s="27" t="s">
        <v>85</v>
      </c>
      <c r="G174" s="47">
        <v>6400000</v>
      </c>
      <c r="H174" s="56" t="s">
        <v>8</v>
      </c>
      <c r="I174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75" spans="2:9" ht="30" customHeight="1">
      <c r="B175" s="28">
        <v>164</v>
      </c>
      <c r="C175" s="29" t="s">
        <v>103</v>
      </c>
      <c r="D175" s="29" t="s">
        <v>30</v>
      </c>
      <c r="E175" s="29" t="s">
        <v>107</v>
      </c>
      <c r="F175" s="27" t="s">
        <v>85</v>
      </c>
      <c r="G175" s="47">
        <v>3500000</v>
      </c>
      <c r="H175" s="56" t="s">
        <v>8</v>
      </c>
      <c r="I175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ناظر</v>
      </c>
    </row>
    <row r="176" spans="2:9" ht="30" customHeight="1">
      <c r="B176" s="28">
        <v>165</v>
      </c>
      <c r="C176" s="29" t="s">
        <v>103</v>
      </c>
      <c r="D176" s="29" t="s">
        <v>31</v>
      </c>
      <c r="E176" s="29" t="s">
        <v>111</v>
      </c>
      <c r="F176" s="27" t="s">
        <v>85</v>
      </c>
      <c r="G176" s="47">
        <v>7500000</v>
      </c>
      <c r="H176" s="56" t="s">
        <v>8</v>
      </c>
      <c r="I176" s="46" t="str">
        <f>IF(ISNUMBER(FIND("طراح",Table2[[#This Row],[نقش همکاری ]],1)),"طراح",IF(ISNUMBER(FIND("شهرساز",Table2[[#This Row],[نقش همکاری ]],1)),"طراح",IF(ISNUMBER(FIND("ناظر",Table2[[#This Row],[نقش همکاری ]],1)),"ناظر","نقشه بردار")))</f>
        <v>نقشه بردار</v>
      </c>
    </row>
  </sheetData>
  <sheetProtection formatCells="0" formatColumns="0" formatRows="0" selectLockedCells="1" sort="0"/>
  <mergeCells count="1">
    <mergeCell ref="B1:H3"/>
  </mergeCells>
  <phoneticPr fontId="16" type="noConversion"/>
  <conditionalFormatting sqref="E10:F10">
    <cfRule type="expression" dxfId="10" priority="1">
      <formula>$E10&lt;&gt;""</formula>
    </cfRule>
  </conditionalFormatting>
  <dataValidations count="9">
    <dataValidation allowBlank="1" showInputMessage="1" showErrorMessage="1" prompt="Company name is automatically appended in this cell" sqref="C35:C44 H35:H44 C34:E34 G34:H34" xr:uid="{A76672CB-7940-4C04-9FDB-D46CF2705A72}"/>
    <dataValidation allowBlank="1" showInputMessage="1" showErrorMessage="1" prompt="Enter Flat Fee in this column under this heading" sqref="G11:H11" xr:uid="{CB10C9FB-E086-40F8-BEFE-34E447037034}"/>
    <dataValidation allowBlank="1" showInputMessage="1" showErrorMessage="1" prompt="Enter Hours in this column under this heading" sqref="E11:F11" xr:uid="{37FC5317-6733-49BC-8EDD-61AACD7AFD84}"/>
    <dataValidation allowBlank="1" showInputMessage="1" showErrorMessage="1" prompt="Enter Rate Per Hour in this column under this heading" sqref="D11" xr:uid="{ED2DB498-D633-441D-9A44-05166954F348}"/>
    <dataValidation allowBlank="1" showInputMessage="1" showErrorMessage="1" prompt="Enter Description in this column under this heading" sqref="C11" xr:uid="{D69E440F-4AC4-48B9-8FA5-43DDA340035E}"/>
    <dataValidation allowBlank="1" showInputMessage="1" showErrorMessage="1" prompt="Enter Date in this column under this heading" sqref="B11" xr:uid="{877E4F6F-1AF0-4C34-AE53-8ACBAF7D3D52}"/>
    <dataValidation allowBlank="1" showInputMessage="1" showErrorMessage="1" prompt="Enter Due Date in this cell" sqref="B5:B8" xr:uid="{22156C20-99CA-4D83-B812-91606642E37C}"/>
    <dataValidation allowBlank="1" showInputMessage="1" showErrorMessage="1" prompt="Enter Invoice Date in this cell" sqref="B4" xr:uid="{328F7ADA-35F8-4DFC-8591-C2A2EACABCC7}"/>
    <dataValidation allowBlank="1" showInputMessage="1" showErrorMessage="1" prompt="Create Service Invoice in this workbook. Enter company &amp; invoice details in this worksheet, &amp; customer details in Customers worksheet. Select cell J1 to navigate to Customers worksheet" sqref="A1" xr:uid="{E4639EF8-8339-4E76-8D50-0384D32E41E1}"/>
  </dataValidations>
  <printOptions horizontalCentered="1"/>
  <pageMargins left="0.23622047244094491" right="0.23622047244094491" top="0.55118110236220474" bottom="0.74803149606299213" header="0.31496062992125984" footer="0.31496062992125984"/>
  <pageSetup paperSize="9" scale="75" fitToHeight="0" orientation="portrait" r:id="rId1"/>
  <headerFooter differentFirst="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98C02-0298-43D0-90C2-73E5EEE121D1}">
  <sheetPr>
    <tabColor theme="4"/>
    <pageSetUpPr autoPageBreaks="0" fitToPage="1"/>
  </sheetPr>
  <dimension ref="A1:M19"/>
  <sheetViews>
    <sheetView showGridLines="0" rightToLeft="1" tabSelected="1" view="pageBreakPreview" zoomScale="90" zoomScaleNormal="70" zoomScaleSheetLayoutView="90" workbookViewId="0">
      <selection activeCell="H15" sqref="H15"/>
    </sheetView>
  </sheetViews>
  <sheetFormatPr defaultColWidth="8.6640625" defaultRowHeight="30" customHeight="1"/>
  <cols>
    <col min="1" max="1" width="1.44140625" style="1" customWidth="1"/>
    <col min="2" max="2" width="0.77734375" style="1" customWidth="1"/>
    <col min="3" max="3" width="15.6640625" style="1" customWidth="1"/>
    <col min="4" max="4" width="5.6640625" style="1" customWidth="1"/>
    <col min="5" max="5" width="6.44140625" style="1" bestFit="1" customWidth="1"/>
    <col min="6" max="6" width="0.77734375" style="1" customWidth="1"/>
    <col min="7" max="7" width="5.33203125" style="1" bestFit="1" customWidth="1"/>
    <col min="8" max="8" width="60.6640625" style="1" customWidth="1"/>
    <col min="9" max="9" width="14.77734375" style="1" bestFit="1" customWidth="1"/>
    <col min="10" max="10" width="14.77734375" style="1" customWidth="1"/>
    <col min="11" max="11" width="34.5546875" style="1" customWidth="1"/>
    <col min="12" max="13" width="2.6640625" style="1" customWidth="1"/>
    <col min="14" max="14" width="2.44140625" style="1" customWidth="1"/>
    <col min="15" max="16384" width="8.6640625" style="1"/>
  </cols>
  <sheetData>
    <row r="1" spans="1:13" ht="15" customHeight="1">
      <c r="A1" s="81"/>
      <c r="B1" s="83"/>
      <c r="C1" s="84"/>
      <c r="D1" s="84"/>
      <c r="E1" s="84"/>
      <c r="F1" s="84"/>
      <c r="G1" s="107" t="s">
        <v>139</v>
      </c>
      <c r="H1" s="108"/>
      <c r="I1" s="108"/>
      <c r="J1" s="108"/>
      <c r="K1" s="109"/>
    </row>
    <row r="2" spans="1:13" ht="15" customHeight="1">
      <c r="A2" s="82"/>
      <c r="B2" s="85"/>
      <c r="C2" s="78"/>
      <c r="D2" s="78"/>
      <c r="E2" s="78"/>
      <c r="F2" s="78"/>
      <c r="G2" s="110"/>
      <c r="H2" s="111"/>
      <c r="I2" s="111"/>
      <c r="J2" s="111"/>
      <c r="K2" s="112"/>
      <c r="L2" s="6"/>
      <c r="M2" s="6"/>
    </row>
    <row r="3" spans="1:13" ht="15" customHeight="1">
      <c r="A3" s="82"/>
      <c r="B3" s="85"/>
      <c r="C3" s="78"/>
      <c r="D3" s="78"/>
      <c r="E3" s="78"/>
      <c r="F3" s="78"/>
      <c r="G3" s="113"/>
      <c r="H3" s="114"/>
      <c r="I3" s="114"/>
      <c r="J3" s="114"/>
      <c r="K3" s="115"/>
      <c r="L3" s="5"/>
      <c r="M3" s="5"/>
    </row>
    <row r="4" spans="1:13" ht="30" customHeight="1" thickBot="1">
      <c r="A4" s="82"/>
      <c r="B4" s="85"/>
      <c r="C4" s="79"/>
      <c r="D4" s="79"/>
      <c r="E4" s="78"/>
      <c r="F4" s="78"/>
      <c r="G4" s="72" t="s">
        <v>0</v>
      </c>
      <c r="H4" s="73" t="s">
        <v>72</v>
      </c>
      <c r="I4" s="74" t="s">
        <v>114</v>
      </c>
      <c r="J4" s="74" t="s">
        <v>117</v>
      </c>
      <c r="K4" s="86" t="s">
        <v>113</v>
      </c>
      <c r="L4" s="4"/>
      <c r="M4" s="4"/>
    </row>
    <row r="5" spans="1:13" ht="34.15" customHeight="1" thickBot="1">
      <c r="A5" s="82"/>
      <c r="B5" s="85"/>
      <c r="C5" s="62" t="s">
        <v>118</v>
      </c>
      <c r="D5" s="63"/>
      <c r="E5" s="64">
        <v>0.54</v>
      </c>
      <c r="F5" s="59"/>
      <c r="G5" s="58">
        <v>1</v>
      </c>
      <c r="H5" s="98" t="s">
        <v>124</v>
      </c>
      <c r="I5" s="67">
        <v>1</v>
      </c>
      <c r="J5" s="68">
        <v>0.7</v>
      </c>
      <c r="K5" s="96"/>
      <c r="L5" s="3"/>
      <c r="M5" s="2"/>
    </row>
    <row r="6" spans="1:13" ht="34.15" customHeight="1" thickBot="1">
      <c r="A6" s="82"/>
      <c r="B6" s="85"/>
      <c r="C6" s="65" t="s">
        <v>119</v>
      </c>
      <c r="D6" s="66"/>
      <c r="E6" s="69">
        <f>(AVERAGE(J5:J10))</f>
        <v>0.26666666666666666</v>
      </c>
      <c r="F6" s="60"/>
      <c r="G6" s="58">
        <v>2</v>
      </c>
      <c r="H6" s="98" t="s">
        <v>125</v>
      </c>
      <c r="I6" s="67">
        <v>1</v>
      </c>
      <c r="J6" s="68">
        <v>0</v>
      </c>
      <c r="K6" s="96"/>
      <c r="L6" s="3"/>
      <c r="M6" s="2"/>
    </row>
    <row r="7" spans="1:13" ht="34.15" customHeight="1" thickBot="1">
      <c r="A7" s="82"/>
      <c r="B7" s="85"/>
      <c r="C7" s="116" t="s">
        <v>130</v>
      </c>
      <c r="D7" s="117"/>
      <c r="E7" s="118"/>
      <c r="F7" s="60"/>
      <c r="G7" s="58">
        <v>3</v>
      </c>
      <c r="H7" s="98" t="s">
        <v>127</v>
      </c>
      <c r="I7" s="67">
        <v>0.5</v>
      </c>
      <c r="J7" s="68">
        <v>0</v>
      </c>
      <c r="K7" s="96"/>
      <c r="L7" s="3"/>
      <c r="M7" s="2"/>
    </row>
    <row r="8" spans="1:13" ht="34.15" customHeight="1">
      <c r="A8" s="82"/>
      <c r="B8" s="85"/>
      <c r="C8" s="119" t="s">
        <v>131</v>
      </c>
      <c r="D8" s="120"/>
      <c r="E8" s="121"/>
      <c r="F8" s="60"/>
      <c r="G8" s="58">
        <v>4</v>
      </c>
      <c r="H8" s="98" t="s">
        <v>126</v>
      </c>
      <c r="I8" s="67">
        <v>1</v>
      </c>
      <c r="J8" s="68">
        <v>0</v>
      </c>
      <c r="K8" s="96"/>
      <c r="L8" s="3"/>
      <c r="M8" s="2"/>
    </row>
    <row r="9" spans="1:13" ht="34.15" customHeight="1">
      <c r="A9" s="82"/>
      <c r="B9" s="85"/>
      <c r="C9" s="122" t="s">
        <v>132</v>
      </c>
      <c r="D9" s="123"/>
      <c r="E9" s="124"/>
      <c r="F9" s="60"/>
      <c r="G9" s="58">
        <v>5</v>
      </c>
      <c r="H9" s="98" t="s">
        <v>121</v>
      </c>
      <c r="I9" s="67">
        <v>1</v>
      </c>
      <c r="J9" s="68">
        <v>0.9</v>
      </c>
      <c r="K9" s="96"/>
      <c r="L9" s="3"/>
      <c r="M9" s="2"/>
    </row>
    <row r="10" spans="1:13" ht="34.15" customHeight="1">
      <c r="A10" s="82"/>
      <c r="B10" s="85"/>
      <c r="C10" s="122" t="s">
        <v>133</v>
      </c>
      <c r="D10" s="123"/>
      <c r="E10" s="124"/>
      <c r="F10" s="80"/>
      <c r="G10" s="58">
        <v>6</v>
      </c>
      <c r="H10" s="98" t="s">
        <v>128</v>
      </c>
      <c r="I10" s="67">
        <v>0.5</v>
      </c>
      <c r="J10" s="68">
        <v>0</v>
      </c>
      <c r="K10" s="96"/>
      <c r="L10" s="3"/>
      <c r="M10" s="2"/>
    </row>
    <row r="11" spans="1:13" ht="34.15" customHeight="1">
      <c r="A11" s="82"/>
      <c r="B11" s="85"/>
      <c r="C11" s="122" t="s">
        <v>134</v>
      </c>
      <c r="D11" s="123"/>
      <c r="E11" s="124"/>
      <c r="F11" s="61"/>
      <c r="G11" s="58">
        <v>7</v>
      </c>
      <c r="H11" s="98" t="s">
        <v>122</v>
      </c>
      <c r="I11" s="67">
        <v>1</v>
      </c>
      <c r="J11" s="94">
        <v>0</v>
      </c>
      <c r="K11" s="95"/>
      <c r="L11" s="3"/>
      <c r="M11" s="2"/>
    </row>
    <row r="12" spans="1:13" ht="34.15" customHeight="1">
      <c r="A12" s="82"/>
      <c r="B12" s="85"/>
      <c r="C12" s="122" t="s">
        <v>135</v>
      </c>
      <c r="D12" s="123"/>
      <c r="E12" s="124"/>
      <c r="F12" s="80"/>
      <c r="G12" s="58">
        <v>8</v>
      </c>
      <c r="H12" s="99" t="s">
        <v>129</v>
      </c>
      <c r="I12" s="70">
        <v>1</v>
      </c>
      <c r="J12" s="71" t="s">
        <v>120</v>
      </c>
      <c r="K12" s="87" t="s">
        <v>116</v>
      </c>
      <c r="L12" s="3"/>
      <c r="M12" s="2"/>
    </row>
    <row r="13" spans="1:13" ht="34.9" customHeight="1">
      <c r="A13" s="82"/>
      <c r="B13" s="85"/>
      <c r="C13" s="122" t="s">
        <v>136</v>
      </c>
      <c r="D13" s="123"/>
      <c r="E13" s="124"/>
      <c r="F13" s="80"/>
      <c r="G13" s="58">
        <v>9</v>
      </c>
      <c r="H13" s="99" t="s">
        <v>123</v>
      </c>
      <c r="I13" s="70">
        <v>0.5</v>
      </c>
      <c r="J13" s="71" t="s">
        <v>120</v>
      </c>
      <c r="K13" s="87" t="s">
        <v>116</v>
      </c>
      <c r="L13" s="3"/>
      <c r="M13" s="2"/>
    </row>
    <row r="14" spans="1:13" ht="31.9" customHeight="1">
      <c r="A14" s="82"/>
      <c r="B14" s="85"/>
      <c r="C14" s="100" t="s">
        <v>137</v>
      </c>
      <c r="D14" s="101"/>
      <c r="E14" s="102"/>
      <c r="F14" s="59"/>
      <c r="G14" s="58">
        <v>10</v>
      </c>
      <c r="H14" s="57"/>
      <c r="I14" s="67"/>
      <c r="J14" s="68"/>
      <c r="K14" s="96"/>
      <c r="L14" s="3"/>
      <c r="M14" s="2"/>
    </row>
    <row r="15" spans="1:13" ht="31.9" customHeight="1" thickBot="1">
      <c r="A15" s="82"/>
      <c r="B15" s="85"/>
      <c r="C15" s="103" t="s">
        <v>138</v>
      </c>
      <c r="D15" s="104"/>
      <c r="E15" s="105"/>
      <c r="F15" s="7"/>
      <c r="G15" s="58">
        <v>11</v>
      </c>
      <c r="H15" s="57"/>
      <c r="I15" s="67"/>
      <c r="J15" s="68"/>
      <c r="K15" s="96"/>
      <c r="L15" s="3"/>
      <c r="M15" s="2"/>
    </row>
    <row r="16" spans="1:13" ht="31.9" customHeight="1" thickBot="1">
      <c r="A16" s="82"/>
      <c r="B16" s="85"/>
      <c r="C16" s="75" t="s">
        <v>115</v>
      </c>
      <c r="D16" s="76"/>
      <c r="E16" s="77"/>
      <c r="F16" s="7"/>
      <c r="G16" s="58">
        <v>12</v>
      </c>
      <c r="H16" s="57"/>
      <c r="I16" s="67"/>
      <c r="J16" s="68"/>
      <c r="K16" s="96"/>
      <c r="L16" s="43"/>
      <c r="M16" s="2"/>
    </row>
    <row r="17" spans="1:13" ht="35.450000000000003" customHeight="1" thickBot="1">
      <c r="A17" s="82"/>
      <c r="B17" s="85"/>
      <c r="C17" s="125"/>
      <c r="D17" s="126"/>
      <c r="E17" s="127"/>
      <c r="F17" s="59"/>
      <c r="G17" s="58">
        <v>13</v>
      </c>
      <c r="H17" s="57"/>
      <c r="I17" s="67"/>
      <c r="J17" s="68"/>
      <c r="K17" s="96"/>
      <c r="L17" s="3"/>
      <c r="M17" s="2"/>
    </row>
    <row r="18" spans="1:13" ht="31.9" customHeight="1" thickBot="1">
      <c r="A18" s="82"/>
      <c r="B18" s="85"/>
      <c r="C18" s="75" t="s">
        <v>73</v>
      </c>
      <c r="D18" s="76"/>
      <c r="E18" s="77"/>
      <c r="F18" s="80"/>
      <c r="G18" s="58">
        <v>14</v>
      </c>
      <c r="H18" s="57"/>
      <c r="I18" s="67"/>
      <c r="J18" s="68"/>
      <c r="K18" s="96"/>
      <c r="L18" s="3"/>
      <c r="M18" s="2"/>
    </row>
    <row r="19" spans="1:13" ht="31.9" customHeight="1">
      <c r="A19" s="82"/>
      <c r="B19" s="88"/>
      <c r="C19" s="128"/>
      <c r="D19" s="128"/>
      <c r="E19" s="128"/>
      <c r="F19" s="89"/>
      <c r="G19" s="90">
        <v>15</v>
      </c>
      <c r="H19" s="91"/>
      <c r="I19" s="92"/>
      <c r="J19" s="93"/>
      <c r="K19" s="97"/>
      <c r="L19" s="3"/>
      <c r="M19" s="2"/>
    </row>
  </sheetData>
  <mergeCells count="10">
    <mergeCell ref="C17:E17"/>
    <mergeCell ref="C19:E19"/>
    <mergeCell ref="C11:E11"/>
    <mergeCell ref="C12:E12"/>
    <mergeCell ref="C13:E13"/>
    <mergeCell ref="G1:K3"/>
    <mergeCell ref="C7:E7"/>
    <mergeCell ref="C8:E8"/>
    <mergeCell ref="C9:E9"/>
    <mergeCell ref="C10:E10"/>
  </mergeCells>
  <dataValidations count="6">
    <dataValidation allowBlank="1" showInputMessage="1" showErrorMessage="1" prompt="Create a Construction proposal in this sheet. Enter construction details in line items table starting in cell D6. Add your company logo in cell B2. Total due is automatically calculated." sqref="B1" xr:uid="{08A8D3C5-F202-4D6A-8466-AAAD0312E8BC}"/>
    <dataValidation allowBlank="1" showErrorMessage="1" prompt="Enter Quantity in this column under this heading. Use heading filters to find specific entries" sqref="G4" xr:uid="{4B3A03BC-2327-4284-99F4-820638B11462}"/>
    <dataValidation allowBlank="1" showErrorMessage="1" prompt="Enter Description in this column under this heading" sqref="I16:J16 H15:H16 H4:H5 I5:J5 I6:I11 I17:I18" xr:uid="{A00CAED5-7846-443C-A3AB-F610AC341887}"/>
    <dataValidation allowBlank="1" showInputMessage="1" showErrorMessage="1" prompt="Amount is automatically calculated in this column under this heading. Subtotal is automatically calculated at the end." sqref="I4:K4 I15:K15" xr:uid="{18E9B0F0-602A-4770-A425-FE95721B1027}"/>
    <dataValidation allowBlank="1" showErrorMessage="1" prompt="Enter Customer name in cell below" sqref="C4:D4" xr:uid="{533FCB47-7A73-49AC-B76A-37CED882DA60}"/>
    <dataValidation allowBlank="1" showErrorMessage="1" prompt="Enter Due Date in this cell" sqref="C18:C19" xr:uid="{06EC94E2-77C4-4070-857F-8DB43048B8AE}"/>
  </dataValidations>
  <printOptions horizontalCentered="1" verticalCentered="1"/>
  <pageMargins left="0" right="0" top="0" bottom="0" header="0" footer="0"/>
  <pageSetup paperSize="9" scale="81" fitToHeight="0" orientation="landscape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335BC9-596B-4A09-9443-E3438C3957EE}">
  <ds:schemaRefs>
    <ds:schemaRef ds:uri="16c05727-aa75-4e4a-9b5f-8a80a1165891"/>
    <ds:schemaRef ds:uri="http://purl.org/dc/dcmitype/"/>
    <ds:schemaRef ds:uri="http://purl.org/dc/terms/"/>
    <ds:schemaRef ds:uri="71af3243-3dd4-4a8d-8c0d-dd76da1f02a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6E08A0A-7B4A-4441-A31A-BA3427FB4B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EFBF36-1318-4C30-A774-69852123C3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TM00478235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Service invoice</vt:lpstr>
      <vt:lpstr>1</vt:lpstr>
      <vt:lpstr>'1'!ColumnTitle1</vt:lpstr>
      <vt:lpstr>'Service invoice'!ColumnTitle1</vt:lpstr>
      <vt:lpstr>'1'!ColumnTitleRegion1..B6.1</vt:lpstr>
      <vt:lpstr>'1'!ColumnTitleRegion8..B20.1</vt:lpstr>
      <vt:lpstr>CompanyName</vt:lpstr>
      <vt:lpstr>'1'!Print_Area</vt:lpstr>
      <vt:lpstr>'Service invoice'!Print_Area</vt:lpstr>
      <vt:lpstr>'Service invoice'!Print_Titles</vt:lpstr>
      <vt:lpstr>'1'!RowTitleRegion1..G35</vt:lpstr>
      <vt:lpstr>'1'!Subtotal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برنامه ماهیانه پروژه</dc:title>
  <dc:creator/>
  <cp:lastModifiedBy/>
  <dcterms:created xsi:type="dcterms:W3CDTF">2019-02-19T20:13:55Z</dcterms:created>
  <dcterms:modified xsi:type="dcterms:W3CDTF">2025-02-14T06:31:01Z</dcterms:modified>
  <cp:category>Construction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